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perreaultc\Desktop\"/>
    </mc:Choice>
  </mc:AlternateContent>
  <xr:revisionPtr revIDLastSave="0" documentId="8_{5B8A7FD5-7BEE-46B6-BD4D-4FEF8945FE7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1 GHG Reporting" sheetId="1" r:id="rId1"/>
  </sheets>
  <externalReferences>
    <externalReference r:id="rId2"/>
    <externalReference r:id="rId3"/>
  </externalReferences>
  <definedNames>
    <definedName name="_xlnm._FilterDatabase" localSheetId="0" hidden="1">'2021 GHG Reporting'!$A$8:$AN$8</definedName>
    <definedName name="Coal">[1]_lookup_!$H$2</definedName>
    <definedName name="DistrictCooling">[1]_lookup_!$K$2:$K$3</definedName>
    <definedName name="DistrictHeating">[1]_lookup_!$J$2:$J$4</definedName>
    <definedName name="Electricity">[1]_lookup_!$C$2</definedName>
    <definedName name="FloorArea">[1]_lookup_!$B$2:$B$3</definedName>
    <definedName name="FuelOil12">[1]_lookup_!$E$2</definedName>
    <definedName name="FuelOil46">[1]_lookup_!$F$2</definedName>
    <definedName name="NaturalGas">[1]_lookup_!$D$2:$D$4</definedName>
    <definedName name="OperationType">[1]_lookup_!$A$2:$A$26</definedName>
    <definedName name="Propane">[1]_lookup_!$G$2</definedName>
    <definedName name="Renewable">[1]_lookup_!$L$2:$L$3</definedName>
    <definedName name="Wood">[1]_lookup_!$I$2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3" i="1" l="1"/>
  <c r="T13" i="1" s="1"/>
  <c r="S14" i="1"/>
  <c r="S15" i="1"/>
  <c r="S19" i="1"/>
  <c r="T19" i="1" s="1"/>
  <c r="S20" i="1"/>
  <c r="S21" i="1"/>
  <c r="S25" i="1"/>
  <c r="S26" i="1"/>
  <c r="S27" i="1"/>
  <c r="S31" i="1"/>
  <c r="S32" i="1"/>
  <c r="S10" i="1"/>
  <c r="S11" i="1"/>
  <c r="S12" i="1"/>
  <c r="S16" i="1"/>
  <c r="S17" i="1"/>
  <c r="S18" i="1"/>
  <c r="S22" i="1"/>
  <c r="S23" i="1"/>
  <c r="S24" i="1"/>
  <c r="S28" i="1"/>
  <c r="S29" i="1"/>
  <c r="S30" i="1"/>
  <c r="S33" i="1"/>
  <c r="S34" i="1"/>
  <c r="S35" i="1"/>
  <c r="S37" i="1"/>
  <c r="S36" i="1"/>
  <c r="S39" i="1"/>
  <c r="S42" i="1"/>
  <c r="S45" i="1"/>
  <c r="S46" i="1"/>
  <c r="S50" i="1"/>
  <c r="S51" i="1"/>
  <c r="S52" i="1"/>
  <c r="T52" i="1" s="1"/>
  <c r="S56" i="1"/>
  <c r="S57" i="1"/>
  <c r="T57" i="1" s="1"/>
  <c r="S58" i="1"/>
  <c r="T58" i="1" s="1"/>
  <c r="S62" i="1"/>
  <c r="S63" i="1"/>
  <c r="S64" i="1"/>
  <c r="S70" i="1"/>
  <c r="S69" i="1"/>
  <c r="S74" i="1"/>
  <c r="S75" i="1"/>
  <c r="S76" i="1"/>
  <c r="S40" i="1"/>
  <c r="S41" i="1"/>
  <c r="S43" i="1"/>
  <c r="S47" i="1"/>
  <c r="S48" i="1"/>
  <c r="S49" i="1"/>
  <c r="S53" i="1"/>
  <c r="S54" i="1"/>
  <c r="T54" i="1" s="1"/>
  <c r="S55" i="1"/>
  <c r="S59" i="1"/>
  <c r="T59" i="1" s="1"/>
  <c r="S60" i="1"/>
  <c r="S61" i="1"/>
  <c r="S65" i="1"/>
  <c r="S67" i="1"/>
  <c r="S71" i="1"/>
  <c r="S72" i="1"/>
  <c r="S73" i="1"/>
  <c r="S77" i="1"/>
  <c r="T77" i="1" s="1"/>
  <c r="S78" i="1"/>
  <c r="S66" i="1"/>
  <c r="S44" i="1"/>
  <c r="S38" i="1"/>
  <c r="S9" i="1"/>
  <c r="T9" i="1" s="1"/>
  <c r="Q13" i="1"/>
  <c r="Q14" i="1"/>
  <c r="Q15" i="1"/>
  <c r="Q19" i="1"/>
  <c r="Q20" i="1"/>
  <c r="Q21" i="1"/>
  <c r="Q25" i="1"/>
  <c r="Q26" i="1"/>
  <c r="Q27" i="1"/>
  <c r="Q31" i="1"/>
  <c r="Q32" i="1"/>
  <c r="Q10" i="1"/>
  <c r="Q11" i="1"/>
  <c r="Q12" i="1"/>
  <c r="Q16" i="1"/>
  <c r="Q17" i="1"/>
  <c r="Q18" i="1"/>
  <c r="Q22" i="1"/>
  <c r="Q23" i="1"/>
  <c r="Q24" i="1"/>
  <c r="Q28" i="1"/>
  <c r="Q29" i="1"/>
  <c r="Q30" i="1"/>
  <c r="Q33" i="1"/>
  <c r="Q34" i="1"/>
  <c r="Q35" i="1"/>
  <c r="Q37" i="1"/>
  <c r="Q36" i="1"/>
  <c r="Q39" i="1"/>
  <c r="Q42" i="1"/>
  <c r="Q45" i="1"/>
  <c r="Q46" i="1"/>
  <c r="Q50" i="1"/>
  <c r="Q51" i="1"/>
  <c r="Q52" i="1"/>
  <c r="Q56" i="1"/>
  <c r="Q57" i="1"/>
  <c r="Q58" i="1"/>
  <c r="Q62" i="1"/>
  <c r="Q63" i="1"/>
  <c r="Q64" i="1"/>
  <c r="Q70" i="1"/>
  <c r="Q69" i="1"/>
  <c r="Q74" i="1"/>
  <c r="Q75" i="1"/>
  <c r="Q76" i="1"/>
  <c r="Q40" i="1"/>
  <c r="Q41" i="1"/>
  <c r="Q43" i="1"/>
  <c r="Q47" i="1"/>
  <c r="Q48" i="1"/>
  <c r="Q49" i="1"/>
  <c r="Q53" i="1"/>
  <c r="Q54" i="1"/>
  <c r="Q55" i="1"/>
  <c r="Q59" i="1"/>
  <c r="Q60" i="1"/>
  <c r="Q61" i="1"/>
  <c r="Q65" i="1"/>
  <c r="Q67" i="1"/>
  <c r="Q71" i="1"/>
  <c r="Q72" i="1"/>
  <c r="Q73" i="1"/>
  <c r="Q77" i="1"/>
  <c r="Q78" i="1"/>
  <c r="Q66" i="1"/>
  <c r="Q44" i="1"/>
  <c r="Q38" i="1"/>
  <c r="Q9" i="1"/>
  <c r="I13" i="1"/>
  <c r="I19" i="1"/>
  <c r="I32" i="1"/>
  <c r="I10" i="1"/>
  <c r="I12" i="1"/>
  <c r="I33" i="1"/>
  <c r="I34" i="1"/>
  <c r="I51" i="1"/>
  <c r="T51" i="1" s="1"/>
  <c r="I52" i="1"/>
  <c r="I57" i="1"/>
  <c r="I58" i="1"/>
  <c r="I53" i="1"/>
  <c r="T53" i="1" s="1"/>
  <c r="I54" i="1"/>
  <c r="I59" i="1"/>
  <c r="I77" i="1"/>
  <c r="I78" i="1"/>
  <c r="I9" i="1"/>
  <c r="T32" i="1" l="1"/>
  <c r="T10" i="1"/>
  <c r="T78" i="1"/>
  <c r="T33" i="1"/>
  <c r="T12" i="1"/>
  <c r="T34" i="1"/>
  <c r="L38" i="1"/>
  <c r="L44" i="1"/>
  <c r="L66" i="1"/>
  <c r="L78" i="1"/>
  <c r="L77" i="1"/>
  <c r="L73" i="1"/>
  <c r="L72" i="1"/>
  <c r="L71" i="1"/>
  <c r="L67" i="1"/>
  <c r="L65" i="1"/>
  <c r="L61" i="1"/>
  <c r="L60" i="1"/>
  <c r="L59" i="1"/>
  <c r="L55" i="1"/>
  <c r="L53" i="1"/>
  <c r="L49" i="1"/>
  <c r="L48" i="1"/>
  <c r="L47" i="1"/>
  <c r="L43" i="1"/>
  <c r="L41" i="1"/>
  <c r="L40" i="1"/>
  <c r="L76" i="1"/>
  <c r="L75" i="1"/>
  <c r="L74" i="1"/>
  <c r="L69" i="1"/>
  <c r="L70" i="1"/>
  <c r="L68" i="1"/>
  <c r="L64" i="1"/>
  <c r="L63" i="1"/>
  <c r="L62" i="1"/>
  <c r="L57" i="1"/>
  <c r="L56" i="1"/>
  <c r="L52" i="1"/>
  <c r="L51" i="1"/>
  <c r="L50" i="1"/>
  <c r="L46" i="1"/>
  <c r="L45" i="1"/>
  <c r="L42" i="1"/>
  <c r="L39" i="1"/>
  <c r="L36" i="1"/>
  <c r="L37" i="1"/>
  <c r="L35" i="1"/>
  <c r="L34" i="1"/>
  <c r="L33" i="1"/>
  <c r="L30" i="1"/>
  <c r="L29" i="1"/>
  <c r="L28" i="1"/>
  <c r="L24" i="1"/>
  <c r="L23" i="1"/>
  <c r="L22" i="1"/>
  <c r="L18" i="1"/>
  <c r="L17" i="1"/>
  <c r="L16" i="1"/>
  <c r="L12" i="1"/>
  <c r="L11" i="1"/>
  <c r="L10" i="1"/>
  <c r="L32" i="1"/>
  <c r="L31" i="1"/>
  <c r="L27" i="1"/>
  <c r="L26" i="1"/>
  <c r="L25" i="1"/>
  <c r="L21" i="1"/>
  <c r="L20" i="1"/>
  <c r="L19" i="1"/>
  <c r="L15" i="1"/>
  <c r="L14" i="1"/>
  <c r="L13" i="1"/>
  <c r="L9" i="1"/>
</calcChain>
</file>

<file path=xl/sharedStrings.xml><?xml version="1.0" encoding="utf-8"?>
<sst xmlns="http://schemas.openxmlformats.org/spreadsheetml/2006/main" count="895" uniqueCount="257">
  <si>
    <t>Confirm consecutive 12-mth period (mth-yr to mth-yr)</t>
  </si>
  <si>
    <t>Sector</t>
  </si>
  <si>
    <t>Municipality</t>
  </si>
  <si>
    <t>Agency Sub-sector</t>
  </si>
  <si>
    <t>Municipal</t>
  </si>
  <si>
    <t>Organization Name</t>
  </si>
  <si>
    <t>Operation Name</t>
  </si>
  <si>
    <t>Operation Type</t>
  </si>
  <si>
    <t>Address</t>
  </si>
  <si>
    <t>City</t>
  </si>
  <si>
    <t>Postal Code</t>
  </si>
  <si>
    <t>Total Floor Area</t>
  </si>
  <si>
    <t>Unit</t>
  </si>
  <si>
    <t>Electricity
 Quantity</t>
  </si>
  <si>
    <t>Electricity
 Unit</t>
  </si>
  <si>
    <t>Natural
 Gas Quantity</t>
  </si>
  <si>
    <t>Natural
 Gas Unit</t>
  </si>
  <si>
    <t>kWh</t>
  </si>
  <si>
    <t>Anger Ave. Wastewater</t>
  </si>
  <si>
    <t>1 Anger Avenue</t>
  </si>
  <si>
    <t>Fort Erie</t>
  </si>
  <si>
    <t>L2A 5M4</t>
  </si>
  <si>
    <t>Cubic Meter</t>
  </si>
  <si>
    <t>Baker Rd. Wastewater</t>
  </si>
  <si>
    <t>160 Lake Street</t>
  </si>
  <si>
    <t>Grimsby</t>
  </si>
  <si>
    <t>L3M 4M9</t>
  </si>
  <si>
    <t>Branscombe Early Learning and Family Centre</t>
  </si>
  <si>
    <t>Other</t>
  </si>
  <si>
    <t>6271 Glengate Street</t>
  </si>
  <si>
    <t>Niagara Falls</t>
  </si>
  <si>
    <t>L2E 5S4</t>
  </si>
  <si>
    <t>Crystal Beach Wastewater</t>
  </si>
  <si>
    <t>500 Ridgeway Road</t>
  </si>
  <si>
    <t>L3C7J3</t>
  </si>
  <si>
    <t>DeCew Falls Water</t>
  </si>
  <si>
    <t>2700 DeCew Road</t>
  </si>
  <si>
    <t>St Catharines</t>
  </si>
  <si>
    <t>L0S 1E6</t>
  </si>
  <si>
    <t>Environmental Centre</t>
  </si>
  <si>
    <t>3501 Schmon Parkway</t>
  </si>
  <si>
    <t>Thorold</t>
  </si>
  <si>
    <t>L2V 4Y6</t>
  </si>
  <si>
    <t>Fort Erie EMS &amp; NRPS #5 District</t>
  </si>
  <si>
    <t>650 Gilmore Road</t>
  </si>
  <si>
    <t>Fort Erie Public Health (new)</t>
  </si>
  <si>
    <t>1264 Garrison Road</t>
  </si>
  <si>
    <t>L2A 1P1</t>
  </si>
  <si>
    <t>Fort Erie Regional Child Care Centre</t>
  </si>
  <si>
    <t>94 Catherine Street</t>
  </si>
  <si>
    <t>L2A 5W6</t>
  </si>
  <si>
    <t>Grimsby Ambulance Base</t>
  </si>
  <si>
    <t>10 Iroquois Trail (A)</t>
  </si>
  <si>
    <t>L3M 1R2</t>
  </si>
  <si>
    <t>Grimsby Water</t>
  </si>
  <si>
    <t>300 North Service Road</t>
  </si>
  <si>
    <t>L3M 4E8</t>
  </si>
  <si>
    <t>LTC Deer Park Villa</t>
  </si>
  <si>
    <t>150 Central Avenue</t>
  </si>
  <si>
    <t>L3M 4Z3</t>
  </si>
  <si>
    <t>LTC Gilmore Lodge</t>
  </si>
  <si>
    <t>50 Gilmore Road</t>
  </si>
  <si>
    <t>L2A 3M1</t>
  </si>
  <si>
    <t>LTC Linhaven</t>
  </si>
  <si>
    <t>403 Ontario Street</t>
  </si>
  <si>
    <t>St. Catharines</t>
  </si>
  <si>
    <t>L2N 4M8</t>
  </si>
  <si>
    <t>LTC Northland Pointe</t>
  </si>
  <si>
    <t>2 Fielden Avenue</t>
  </si>
  <si>
    <t>Port Colborne</t>
  </si>
  <si>
    <t>L3K 2N7</t>
  </si>
  <si>
    <t>LTC Rapelje Lodge</t>
  </si>
  <si>
    <t>277 Plymouth Road</t>
  </si>
  <si>
    <t>Welland</t>
  </si>
  <si>
    <t>L3B 6E3</t>
  </si>
  <si>
    <t>LTC The Meadows of Dorchester</t>
  </si>
  <si>
    <t>6623 Kalar Road</t>
  </si>
  <si>
    <t>L2H 2T3</t>
  </si>
  <si>
    <t>LTC Upper Canada Lodge</t>
  </si>
  <si>
    <t>272 Wellington Street</t>
  </si>
  <si>
    <t>Niagara-on-the-Lake</t>
  </si>
  <si>
    <t>L0S 1J0</t>
  </si>
  <si>
    <t>LTC Woodlands of Sunset</t>
  </si>
  <si>
    <t>920 South Pelham Road</t>
  </si>
  <si>
    <t>L3C 1Y5</t>
  </si>
  <si>
    <t>Mcleod Health Building</t>
  </si>
  <si>
    <t>7835 Mcleod Road</t>
  </si>
  <si>
    <t>L2H 2Y6</t>
  </si>
  <si>
    <t>Niagara Falls Community Services Employment Office</t>
  </si>
  <si>
    <t>5853 Peer Street</t>
  </si>
  <si>
    <t>L2G 1X3</t>
  </si>
  <si>
    <t>Niagara Falls North Street Ambulance Base</t>
  </si>
  <si>
    <t>5685 North Street</t>
  </si>
  <si>
    <t>L2G 1J4</t>
  </si>
  <si>
    <t>Niagara Falls St Paul Avenue Ambulance Base</t>
  </si>
  <si>
    <t>2722 St Paul Avenue</t>
  </si>
  <si>
    <t>L2J 4K9</t>
  </si>
  <si>
    <t>Niagara Falls Wastewater</t>
  </si>
  <si>
    <t>3450 Stanley Ave</t>
  </si>
  <si>
    <t>L2E 6S4</t>
  </si>
  <si>
    <t>Niagara Falls Water</t>
  </si>
  <si>
    <t>3599 Macklem Ave</t>
  </si>
  <si>
    <t>L2G 6C8</t>
  </si>
  <si>
    <t>Niagara On The Lake Wastewater</t>
  </si>
  <si>
    <t>1738 Lakeshore Road</t>
  </si>
  <si>
    <t>Niagara On The Lake</t>
  </si>
  <si>
    <t>NOTL Ambulance Base</t>
  </si>
  <si>
    <t>176 Wellington Street</t>
  </si>
  <si>
    <t>Niagara on the Lake</t>
  </si>
  <si>
    <t>NRPS Grimsby #8 District</t>
  </si>
  <si>
    <t>45 Clarke Street</t>
  </si>
  <si>
    <t>L3M 3H3</t>
  </si>
  <si>
    <t>NRPS HQ #2 District (new)</t>
  </si>
  <si>
    <t>5700 Valley Way</t>
  </si>
  <si>
    <t>L2E 1X9</t>
  </si>
  <si>
    <t>NRPS Police Fleet</t>
  </si>
  <si>
    <t>3551 Thorold Townline Road</t>
  </si>
  <si>
    <t>L0S 1A0</t>
  </si>
  <si>
    <t>L2M 6S2</t>
  </si>
  <si>
    <t>NRPS Port Colborne #6 District</t>
  </si>
  <si>
    <t>501 Fielden Avenue</t>
  </si>
  <si>
    <t>L3K 3L1</t>
  </si>
  <si>
    <t>NRPS St. Catharines #1 District</t>
  </si>
  <si>
    <t>68 Church Street</t>
  </si>
  <si>
    <t>L2R 3C6</t>
  </si>
  <si>
    <t>NRPS Welland #3 District</t>
  </si>
  <si>
    <t>5 Lincoln Street</t>
  </si>
  <si>
    <t>L3C 5H9</t>
  </si>
  <si>
    <t>NRPS Welland Gun Range (Training Centre)</t>
  </si>
  <si>
    <t>107 Seneca Trail</t>
  </si>
  <si>
    <t>L3C 7L3</t>
  </si>
  <si>
    <t>Pelham Ambulance Base</t>
  </si>
  <si>
    <t>183 Highway 20 West</t>
  </si>
  <si>
    <t>Pelham</t>
  </si>
  <si>
    <t>L0S 1E5</t>
  </si>
  <si>
    <t>Pelham Patrol Yard</t>
  </si>
  <si>
    <t>1495 Victoria Ave</t>
  </si>
  <si>
    <t>L0S 1C0</t>
  </si>
  <si>
    <t>Port Colborne Ambulance Base</t>
  </si>
  <si>
    <t>42 Dolphin Street</t>
  </si>
  <si>
    <t>L3K 2J4</t>
  </si>
  <si>
    <t>Port Colborne Water</t>
  </si>
  <si>
    <t>323 King Street</t>
  </si>
  <si>
    <t>L3K 4H2</t>
  </si>
  <si>
    <t>Port Dalhousie Wastewater</t>
  </si>
  <si>
    <t>40 Lighthouse Road</t>
  </si>
  <si>
    <t>L2N 4G7</t>
  </si>
  <si>
    <t>Port Weller Wastewater</t>
  </si>
  <si>
    <t>27 Lombardy Ave</t>
  </si>
  <si>
    <t>L2M 1A1</t>
  </si>
  <si>
    <t>Queenston Operations Wastewater</t>
  </si>
  <si>
    <t>5 River Frontage Road</t>
  </si>
  <si>
    <t>Regional HQ - Campbell E&amp;W</t>
  </si>
  <si>
    <t>1815 Sir Isaac Brock Way</t>
  </si>
  <si>
    <t>L2V 4T7</t>
  </si>
  <si>
    <t>Ridgeway Ambulance Base</t>
  </si>
  <si>
    <t>369 Gorham Road</t>
  </si>
  <si>
    <t>L0S 1N0</t>
  </si>
  <si>
    <t>Rose Hill Water</t>
  </si>
  <si>
    <t>300 Rose Hill Road</t>
  </si>
  <si>
    <t>S/D Lagoon</t>
  </si>
  <si>
    <t>L0S 1S0</t>
  </si>
  <si>
    <t>Seaway Wastewater</t>
  </si>
  <si>
    <t>30 Prosperity Avenue</t>
  </si>
  <si>
    <t>L3K 5X9</t>
  </si>
  <si>
    <t>Smithville Ambulance Base</t>
  </si>
  <si>
    <t>110 West Street</t>
  </si>
  <si>
    <t>West Lincoln</t>
  </si>
  <si>
    <t>L0R 2A0</t>
  </si>
  <si>
    <t>Smithville Patrol Yard</t>
  </si>
  <si>
    <t>3112 Thirty Road</t>
  </si>
  <si>
    <t>St Catharines Community Services Employment Office</t>
  </si>
  <si>
    <t>234 Bunting Road</t>
  </si>
  <si>
    <t>L2M 5V5</t>
  </si>
  <si>
    <t>St Catharines Linwell Road Ambulance Base</t>
  </si>
  <si>
    <t>337 Linwell Road</t>
  </si>
  <si>
    <t>St Cathariness</t>
  </si>
  <si>
    <t>L2N 1T7</t>
  </si>
  <si>
    <t>St Catharines Ontario Street Ambulance Base</t>
  </si>
  <si>
    <t>139 Ontario Street</t>
  </si>
  <si>
    <t>L2R 5J9</t>
  </si>
  <si>
    <t>St Catharines Public Health</t>
  </si>
  <si>
    <t>277 Welland Ave</t>
  </si>
  <si>
    <t>L2R 2P7</t>
  </si>
  <si>
    <t>179 Carlton Street</t>
  </si>
  <si>
    <t>L2R 1S1</t>
  </si>
  <si>
    <t>Thorold EMS Station at HQ</t>
  </si>
  <si>
    <t>3450 Merrittville Highway</t>
  </si>
  <si>
    <t>Thorold Patrol Yard and Public Works Service Centre</t>
  </si>
  <si>
    <t>3547 &amp; 3557 Thorold Townline Road</t>
  </si>
  <si>
    <t>L2V 3Y5</t>
  </si>
  <si>
    <t>W/WW Central Maintenance</t>
  </si>
  <si>
    <t>980 Major Street</t>
  </si>
  <si>
    <t>L3B 3Z3</t>
  </si>
  <si>
    <t>Welland Ambulance Base</t>
  </si>
  <si>
    <t>580 King Street</t>
  </si>
  <si>
    <t>L3B 3L3</t>
  </si>
  <si>
    <t>Welland Community Services</t>
  </si>
  <si>
    <t>250 Thorold Road</t>
  </si>
  <si>
    <t>L3C 3W1</t>
  </si>
  <si>
    <t>Welland EMS base</t>
  </si>
  <si>
    <t>655 Niagara Street</t>
  </si>
  <si>
    <t>L3C 1E2</t>
  </si>
  <si>
    <t>Welland Patrol Yard</t>
  </si>
  <si>
    <t>745 Doan's Ridge Rd.</t>
  </si>
  <si>
    <t>L3B 5N7</t>
  </si>
  <si>
    <t>445 East Main St.</t>
  </si>
  <si>
    <t>L3B 3X7</t>
  </si>
  <si>
    <t>Welland Public Health</t>
  </si>
  <si>
    <t>200 Division Street</t>
  </si>
  <si>
    <t>L3B 3B1</t>
  </si>
  <si>
    <t>Welland Regional Child Care Centre</t>
  </si>
  <si>
    <t>25 Bruce Street</t>
  </si>
  <si>
    <t>L3B 3P9</t>
  </si>
  <si>
    <t>Welland Wastewater</t>
  </si>
  <si>
    <t>505 River Road</t>
  </si>
  <si>
    <t>L3B 5N4</t>
  </si>
  <si>
    <t>Welland Water</t>
  </si>
  <si>
    <t>4 Cross Street</t>
  </si>
  <si>
    <t>L3B 3W4</t>
  </si>
  <si>
    <t>Niagara Region</t>
  </si>
  <si>
    <t>2021 Energy Consumption and Greenhouse Gas Emissions Reporting</t>
  </si>
  <si>
    <t>Jan/2021 - Dec/2021</t>
  </si>
  <si>
    <t>NOTL EMS Fleet Extenstion - Unit 200</t>
  </si>
  <si>
    <t>NOTL EMS Fleet Centre - Unit 300</t>
  </si>
  <si>
    <t>NRPS St. Catharines 1D - Old</t>
  </si>
  <si>
    <t>Welland POCF</t>
  </si>
  <si>
    <t>NRPS St. Catharines - 1599 Welland Canals</t>
  </si>
  <si>
    <t>St. Catharines Regional Child Care Centre - post expansion</t>
  </si>
  <si>
    <t>NOTL Westwood EMS - 2 Westwood Unit 100</t>
  </si>
  <si>
    <t>2 Westwood Court Unit 200</t>
  </si>
  <si>
    <t>2 Westwood Court Unit 300</t>
  </si>
  <si>
    <t>3201 Netherby Road</t>
  </si>
  <si>
    <t>1599 Welland Canals Pkwy</t>
  </si>
  <si>
    <t>198 Welland Ave</t>
  </si>
  <si>
    <t>2 Westwood Court Unit 100</t>
  </si>
  <si>
    <t>L2R 2P3</t>
  </si>
  <si>
    <t>Wastewater Treatment Plant</t>
  </si>
  <si>
    <t>Drinking Water Treatment &amp; Distribution</t>
  </si>
  <si>
    <t>Office</t>
  </si>
  <si>
    <t>Other - Public Services</t>
  </si>
  <si>
    <t>Senior Living Community</t>
  </si>
  <si>
    <t>Police Station</t>
  </si>
  <si>
    <t>Not Available</t>
  </si>
  <si>
    <r>
      <t>m</t>
    </r>
    <r>
      <rPr>
        <vertAlign val="superscript"/>
        <sz val="12"/>
        <color theme="1"/>
        <rFont val="Arial"/>
        <family val="2"/>
      </rPr>
      <t>2</t>
    </r>
  </si>
  <si>
    <t>GHG Emissions (Metric Tons CO2e)</t>
  </si>
  <si>
    <t>Propane Quantity</t>
  </si>
  <si>
    <t>Propane Unit</t>
  </si>
  <si>
    <t>Litres</t>
  </si>
  <si>
    <t xml:space="preserve"> 
2,454.7
</t>
  </si>
  <si>
    <r>
      <t>Energy Intensity (GJ/m</t>
    </r>
    <r>
      <rPr>
        <b/>
        <vertAlign val="superscript"/>
        <sz val="12"/>
        <color indexed="8"/>
        <rFont val="Arial"/>
        <family val="2"/>
      </rPr>
      <t>2</t>
    </r>
    <r>
      <rPr>
        <b/>
        <sz val="12"/>
        <color indexed="8"/>
        <rFont val="Arial"/>
        <family val="2"/>
      </rPr>
      <t>)</t>
    </r>
  </si>
  <si>
    <r>
      <t>Average Influent Flow (m</t>
    </r>
    <r>
      <rPr>
        <b/>
        <vertAlign val="superscript"/>
        <sz val="12"/>
        <color indexed="8"/>
        <rFont val="Arial"/>
        <family val="2"/>
      </rPr>
      <t>3</t>
    </r>
    <r>
      <rPr>
        <b/>
        <sz val="12"/>
        <color indexed="8"/>
        <rFont val="Arial"/>
        <family val="2"/>
      </rPr>
      <t>PD)</t>
    </r>
  </si>
  <si>
    <t>GHG Emissions (Kg)</t>
  </si>
  <si>
    <t>Total ekWh</t>
  </si>
  <si>
    <t>Annual Flow   (ML)</t>
  </si>
  <si>
    <t>Energy Intensity (ekWh/ML)</t>
  </si>
  <si>
    <r>
      <t>Total GHG Emissions Intensity (kgC02e/m</t>
    </r>
    <r>
      <rPr>
        <b/>
        <vertAlign val="superscript"/>
        <sz val="12"/>
        <color indexed="8"/>
        <rFont val="Arial"/>
        <family val="2"/>
      </rPr>
      <t>2</t>
    </r>
    <r>
      <rPr>
        <b/>
        <sz val="12"/>
        <color indexed="8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</si>
</sst>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00"/>
    <numFmt numFmtId="165" formatCode="0.00000"/>
    <numFmt numFmtId="166" formatCode="#,##0.00;[Red]#,##0.00"/>
    <numFmt numFmtId="167" formatCode="0.00;[Red]0.00"/>
  </numFmts>
  <fonts count="11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indexed="63"/>
      <name val="Calibri"/>
      <family val="2"/>
    </font>
    <font>
      <b/>
      <sz val="12"/>
      <color indexed="63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vertAlign val="superscript"/>
      <sz val="12"/>
      <color theme="1"/>
      <name val="Arial"/>
      <family val="2"/>
    </font>
    <font>
      <b/>
      <vertAlign val="superscript"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8" fillId="0" borderId="0" applyNumberFormat="0" applyFill="0" applyAlignment="0" applyProtection="0"/>
    <xf numFmtId="0" fontId="2" fillId="2" borderId="1" applyNumberFormat="0" applyAlignment="0" applyProtection="0"/>
  </cellStyleXfs>
  <cellXfs count="60">
    <xf numFmtId="0" fontId="0" fillId="0" borderId="0" xfId="0"/>
    <xf numFmtId="49" fontId="3" fillId="0" borderId="0" xfId="2" applyNumberFormat="1" applyFont="1" applyFill="1" applyBorder="1" applyAlignment="1" applyProtection="1"/>
    <xf numFmtId="49" fontId="3" fillId="0" borderId="0" xfId="2" applyNumberFormat="1" applyFont="1" applyFill="1" applyBorder="1" applyAlignment="1" applyProtection="1">
      <alignment horizontal="center"/>
    </xf>
    <xf numFmtId="0" fontId="0" fillId="0" borderId="0" xfId="0" applyFill="1"/>
    <xf numFmtId="49" fontId="5" fillId="0" borderId="0" xfId="2" applyNumberFormat="1" applyFont="1" applyFill="1" applyBorder="1" applyAlignment="1" applyProtection="1">
      <alignment horizontal="left"/>
    </xf>
    <xf numFmtId="0" fontId="3" fillId="0" borderId="0" xfId="2" applyFont="1" applyFill="1" applyBorder="1" applyAlignment="1" applyProtection="1">
      <alignment horizontal="left"/>
    </xf>
    <xf numFmtId="1" fontId="3" fillId="0" borderId="0" xfId="2" applyNumberFormat="1" applyFont="1" applyFill="1" applyBorder="1" applyAlignment="1" applyProtection="1">
      <alignment horizontal="left"/>
    </xf>
    <xf numFmtId="164" fontId="3" fillId="0" borderId="0" xfId="2" applyNumberFormat="1" applyFont="1" applyFill="1" applyBorder="1" applyProtection="1"/>
    <xf numFmtId="0" fontId="3" fillId="0" borderId="0" xfId="2" applyFont="1" applyFill="1" applyBorder="1" applyProtection="1"/>
    <xf numFmtId="0" fontId="3" fillId="0" borderId="0" xfId="2" applyFont="1" applyFill="1" applyBorder="1" applyAlignment="1" applyProtection="1">
      <alignment horizontal="center"/>
    </xf>
    <xf numFmtId="165" fontId="3" fillId="0" borderId="0" xfId="2" applyNumberFormat="1" applyFont="1" applyFill="1" applyBorder="1" applyProtection="1"/>
    <xf numFmtId="1" fontId="3" fillId="0" borderId="0" xfId="2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wrapText="1"/>
    </xf>
    <xf numFmtId="0" fontId="4" fillId="0" borderId="0" xfId="0" applyFont="1" applyFill="1" applyBorder="1" applyProtection="1">
      <protection locked="0"/>
    </xf>
    <xf numFmtId="0" fontId="4" fillId="0" borderId="0" xfId="0" applyFont="1" applyFill="1" applyBorder="1" applyProtection="1"/>
    <xf numFmtId="0" fontId="7" fillId="0" borderId="0" xfId="0" applyFont="1" applyFill="1" applyBorder="1" applyProtection="1">
      <protection locked="0"/>
    </xf>
    <xf numFmtId="49" fontId="4" fillId="0" borderId="0" xfId="2" applyNumberFormat="1" applyFont="1" applyFill="1" applyBorder="1" applyAlignment="1" applyProtection="1">
      <alignment horizontal="left"/>
    </xf>
    <xf numFmtId="49" fontId="4" fillId="0" borderId="0" xfId="2" applyNumberFormat="1" applyFont="1" applyFill="1" applyBorder="1" applyProtection="1"/>
    <xf numFmtId="166" fontId="4" fillId="0" borderId="0" xfId="2" applyNumberFormat="1" applyFont="1" applyFill="1" applyBorder="1" applyProtection="1"/>
    <xf numFmtId="0" fontId="4" fillId="0" borderId="0" xfId="2" applyFont="1" applyFill="1" applyBorder="1" applyProtection="1"/>
    <xf numFmtId="0" fontId="1" fillId="0" borderId="0" xfId="0" applyFont="1" applyProtection="1">
      <protection locked="0"/>
    </xf>
    <xf numFmtId="4" fontId="1" fillId="0" borderId="0" xfId="0" applyNumberFormat="1" applyFont="1" applyProtection="1"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67" fontId="6" fillId="0" borderId="0" xfId="0" applyNumberFormat="1" applyFont="1" applyFill="1" applyBorder="1" applyAlignment="1" applyProtection="1">
      <alignment horizontal="center" wrapText="1"/>
    </xf>
    <xf numFmtId="164" fontId="6" fillId="0" borderId="0" xfId="0" applyNumberFormat="1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horizontal="center" wrapText="1"/>
    </xf>
    <xf numFmtId="165" fontId="4" fillId="0" borderId="0" xfId="0" applyNumberFormat="1" applyFont="1" applyFill="1" applyBorder="1" applyAlignment="1" applyProtection="1">
      <alignment horizontal="center" wrapText="1"/>
    </xf>
    <xf numFmtId="2" fontId="6" fillId="0" borderId="0" xfId="0" applyNumberFormat="1" applyFont="1" applyFill="1" applyBorder="1" applyAlignment="1" applyProtection="1">
      <alignment horizontal="center" wrapText="1"/>
    </xf>
    <xf numFmtId="0" fontId="0" fillId="0" borderId="0" xfId="0" applyFill="1" applyBorder="1"/>
    <xf numFmtId="0" fontId="4" fillId="0" borderId="0" xfId="2" applyFont="1" applyFill="1" applyBorder="1" applyAlignment="1" applyProtection="1">
      <alignment wrapText="1"/>
    </xf>
    <xf numFmtId="0" fontId="3" fillId="0" borderId="0" xfId="2" applyFont="1" applyFill="1" applyBorder="1" applyAlignment="1" applyProtection="1">
      <alignment wrapText="1"/>
    </xf>
    <xf numFmtId="164" fontId="1" fillId="0" borderId="0" xfId="0" applyNumberFormat="1" applyFont="1" applyFill="1" applyProtection="1">
      <protection locked="0"/>
    </xf>
    <xf numFmtId="49" fontId="4" fillId="3" borderId="2" xfId="0" applyNumberFormat="1" applyFont="1" applyFill="1" applyBorder="1" applyAlignment="1" applyProtection="1">
      <alignment horizontal="left"/>
    </xf>
    <xf numFmtId="0" fontId="4" fillId="3" borderId="2" xfId="0" applyFont="1" applyFill="1" applyBorder="1" applyAlignment="1" applyProtection="1"/>
    <xf numFmtId="49" fontId="4" fillId="3" borderId="2" xfId="0" applyNumberFormat="1" applyFont="1" applyFill="1" applyBorder="1" applyAlignment="1" applyProtection="1"/>
    <xf numFmtId="167" fontId="4" fillId="3" borderId="2" xfId="0" applyNumberFormat="1" applyFont="1" applyFill="1" applyBorder="1" applyAlignment="1" applyProtection="1">
      <alignment wrapText="1"/>
    </xf>
    <xf numFmtId="164" fontId="6" fillId="3" borderId="2" xfId="0" applyNumberFormat="1" applyFont="1" applyFill="1" applyBorder="1" applyAlignment="1" applyProtection="1">
      <alignment horizontal="center" wrapText="1"/>
    </xf>
    <xf numFmtId="167" fontId="6" fillId="3" borderId="2" xfId="0" applyNumberFormat="1" applyFont="1" applyFill="1" applyBorder="1" applyAlignment="1" applyProtection="1">
      <alignment horizontal="center" wrapText="1"/>
    </xf>
    <xf numFmtId="164" fontId="6" fillId="3" borderId="2" xfId="0" applyNumberFormat="1" applyFont="1" applyFill="1" applyBorder="1" applyAlignment="1" applyProtection="1">
      <alignment wrapText="1"/>
    </xf>
    <xf numFmtId="49" fontId="8" fillId="0" borderId="0" xfId="1" applyNumberFormat="1" applyFill="1" applyAlignment="1" applyProtection="1"/>
    <xf numFmtId="49" fontId="4" fillId="0" borderId="0" xfId="2" applyNumberFormat="1" applyFont="1" applyFill="1" applyBorder="1" applyAlignment="1" applyProtection="1">
      <alignment wrapText="1"/>
    </xf>
    <xf numFmtId="49" fontId="7" fillId="0" borderId="0" xfId="2" applyNumberFormat="1" applyFont="1" applyFill="1" applyBorder="1" applyAlignment="1" applyProtection="1">
      <alignment horizontal="left"/>
      <protection locked="0"/>
    </xf>
    <xf numFmtId="49" fontId="7" fillId="0" borderId="0" xfId="2" applyNumberFormat="1" applyFont="1" applyFill="1" applyBorder="1" applyAlignment="1" applyProtection="1">
      <alignment horizontal="center"/>
    </xf>
    <xf numFmtId="49" fontId="7" fillId="0" borderId="0" xfId="2" applyNumberFormat="1" applyFont="1" applyFill="1" applyBorder="1" applyAlignment="1" applyProtection="1">
      <alignment horizontal="left"/>
    </xf>
    <xf numFmtId="49" fontId="7" fillId="0" borderId="0" xfId="2" applyNumberFormat="1" applyFont="1" applyFill="1" applyBorder="1" applyAlignment="1" applyProtection="1"/>
    <xf numFmtId="49" fontId="8" fillId="0" borderId="0" xfId="1" applyNumberFormat="1" applyFill="1" applyAlignment="1" applyProtection="1">
      <alignment vertical="center"/>
    </xf>
    <xf numFmtId="0" fontId="0" fillId="0" borderId="0" xfId="0" applyFont="1" applyProtection="1">
      <protection locked="0"/>
    </xf>
    <xf numFmtId="1" fontId="6" fillId="3" borderId="2" xfId="0" applyNumberFormat="1" applyFont="1" applyFill="1" applyBorder="1" applyAlignment="1" applyProtection="1">
      <alignment horizontal="center" vertical="center" wrapText="1"/>
    </xf>
    <xf numFmtId="167" fontId="6" fillId="3" borderId="2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Font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/>
      <protection locked="0"/>
    </xf>
    <xf numFmtId="0" fontId="0" fillId="0" borderId="0" xfId="0" applyFont="1" applyAlignment="1" applyProtection="1">
      <alignment horizontal="right" vertical="center" wrapText="1"/>
      <protection locked="0"/>
    </xf>
    <xf numFmtId="164" fontId="1" fillId="0" borderId="0" xfId="0" applyNumberFormat="1" applyFont="1" applyAlignment="1" applyProtection="1">
      <alignment horizontal="right"/>
      <protection locked="0"/>
    </xf>
    <xf numFmtId="164" fontId="1" fillId="0" borderId="0" xfId="0" applyNumberFormat="1" applyFont="1" applyFill="1" applyAlignment="1" applyProtection="1">
      <alignment horizontal="right"/>
      <protection locked="0"/>
    </xf>
    <xf numFmtId="165" fontId="1" fillId="0" borderId="0" xfId="0" applyNumberFormat="1" applyFont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1" fillId="0" borderId="0" xfId="0" applyFont="1" applyAlignment="1" applyProtection="1">
      <alignment horizontal="right"/>
      <protection locked="0"/>
    </xf>
    <xf numFmtId="1" fontId="6" fillId="3" borderId="2" xfId="0" applyNumberFormat="1" applyFont="1" applyFill="1" applyBorder="1" applyAlignment="1" applyProtection="1">
      <alignment horizontal="center" wrapText="1"/>
    </xf>
  </cellXfs>
  <cellStyles count="3">
    <cellStyle name="Heading 1" xfId="1" builtinId="16" customBuiltin="1"/>
    <cellStyle name="Normal" xfId="0" builtinId="0"/>
    <cellStyle name="Output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rmon.pri/Chair/commx/Documents1/2019%20Niagara%20Region%20GHG%20data%20(accessible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rmon.pri/Chair/commx/SiteAssets/Lists/Intake%20Tool/NewForm/2021%20Portfo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mission Data"/>
      <sheetName val="Accessible"/>
      <sheetName val="_lookup_"/>
    </sheetNames>
    <sheetDataSet>
      <sheetData sheetId="0"/>
      <sheetData sheetId="1"/>
      <sheetData sheetId="2">
        <row r="2">
          <cell r="A2" t="str">
            <v>Administrative offices and related facilities, including municipal council chambers</v>
          </cell>
          <cell r="B2" t="str">
            <v>Square feet</v>
          </cell>
          <cell r="C2" t="str">
            <v>kWh</v>
          </cell>
          <cell r="D2" t="str">
            <v>Cubic Meter</v>
          </cell>
          <cell r="E2" t="str">
            <v>Litre</v>
          </cell>
          <cell r="F2" t="str">
            <v>Litre</v>
          </cell>
          <cell r="G2" t="str">
            <v>Litre</v>
          </cell>
          <cell r="H2" t="str">
            <v>Metric Tonne</v>
          </cell>
          <cell r="I2" t="str">
            <v>Metric Tonne</v>
          </cell>
          <cell r="J2" t="str">
            <v>Metric Tonne</v>
          </cell>
          <cell r="K2" t="str">
            <v>Giga Joule</v>
          </cell>
          <cell r="L2" t="str">
            <v>Yes</v>
          </cell>
        </row>
        <row r="3">
          <cell r="A3" t="str">
            <v>Public libraries</v>
          </cell>
          <cell r="B3" t="str">
            <v>Square meters</v>
          </cell>
          <cell r="D3" t="str">
            <v>Giga Joule</v>
          </cell>
          <cell r="J3" t="str">
            <v>Giga Joule</v>
          </cell>
          <cell r="K3" t="str">
            <v>KL Chilled Water</v>
          </cell>
          <cell r="L3" t="str">
            <v>No</v>
          </cell>
        </row>
        <row r="4">
          <cell r="A4" t="str">
            <v>Cultural facilities</v>
          </cell>
          <cell r="D4" t="str">
            <v>ekWh</v>
          </cell>
          <cell r="J4" t="str">
            <v>KL Hot Water</v>
          </cell>
        </row>
        <row r="5">
          <cell r="A5" t="str">
            <v>Indoor recreational facilities</v>
          </cell>
        </row>
        <row r="6">
          <cell r="A6" t="str">
            <v>Community centres</v>
          </cell>
        </row>
        <row r="7">
          <cell r="A7" t="str">
            <v>Art galleries</v>
          </cell>
        </row>
        <row r="8">
          <cell r="A8" t="str">
            <v>Performing arts facilities</v>
          </cell>
        </row>
        <row r="9">
          <cell r="A9" t="str">
            <v>Auditoriums</v>
          </cell>
        </row>
        <row r="10">
          <cell r="A10" t="str">
            <v>Indoor sports arenas</v>
          </cell>
        </row>
        <row r="11">
          <cell r="A11" t="str">
            <v>Indoor ice rinks</v>
          </cell>
        </row>
        <row r="12">
          <cell r="A12" t="str">
            <v>Indoor swimming pools</v>
          </cell>
        </row>
        <row r="13">
          <cell r="A13" t="str">
            <v>Gyms and indoor courts for playing tennis, basketball or other sports</v>
          </cell>
        </row>
        <row r="14">
          <cell r="A14" t="str">
            <v>Ambulance stations and associated offices and facilities</v>
          </cell>
        </row>
        <row r="15">
          <cell r="A15" t="str">
            <v>Fire stations and associated offices and facilities</v>
          </cell>
        </row>
        <row r="16">
          <cell r="A16" t="str">
            <v>Police stations and associated offices and facilities</v>
          </cell>
        </row>
        <row r="17">
          <cell r="A17" t="str">
            <v>Storage facilities where equipment or vehicles are maintained, repaired or stored</v>
          </cell>
        </row>
        <row r="18">
          <cell r="A18" t="str">
            <v>Parking garages</v>
          </cell>
        </row>
        <row r="19">
          <cell r="A19" t="str">
            <v>Facilities related to the treatment of water</v>
          </cell>
        </row>
        <row r="20">
          <cell r="A20" t="str">
            <v>Facilities related to the treatment of sewage</v>
          </cell>
        </row>
        <row r="21">
          <cell r="A21" t="str">
            <v>Facilities related to the pumping of water</v>
          </cell>
        </row>
        <row r="22">
          <cell r="A22" t="str">
            <v>Facilities related to the pumping of sewage</v>
          </cell>
        </row>
        <row r="23">
          <cell r="A23" t="str">
            <v>Street lighting</v>
          </cell>
        </row>
        <row r="24">
          <cell r="A24" t="str">
            <v>Social housing</v>
          </cell>
        </row>
        <row r="25">
          <cell r="A25" t="str">
            <v>Long-term care</v>
          </cell>
        </row>
        <row r="26">
          <cell r="A26" t="str">
            <v>Other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erties"/>
      <sheetName val="Uses"/>
      <sheetName val="Use Details"/>
      <sheetName val="Meters"/>
      <sheetName val="Aggregate Meter Info"/>
      <sheetName val="Meter Entries"/>
    </sheetNames>
    <sheetDataSet>
      <sheetData sheetId="0"/>
      <sheetData sheetId="1"/>
      <sheetData sheetId="2"/>
      <sheetData sheetId="3"/>
      <sheetData sheetId="4"/>
      <sheetData sheetId="5">
        <row r="43">
          <cell r="J43">
            <v>10176.469999999999</v>
          </cell>
        </row>
        <row r="44">
          <cell r="J44">
            <v>9232.0300000000007</v>
          </cell>
        </row>
        <row r="45">
          <cell r="J45">
            <v>7770.18</v>
          </cell>
        </row>
        <row r="46">
          <cell r="J46">
            <v>5380.44</v>
          </cell>
        </row>
        <row r="47">
          <cell r="J47">
            <v>2710.46</v>
          </cell>
        </row>
        <row r="48">
          <cell r="J48">
            <v>896.06</v>
          </cell>
        </row>
        <row r="49">
          <cell r="J49">
            <v>498.01</v>
          </cell>
        </row>
        <row r="50">
          <cell r="J50">
            <v>395.57</v>
          </cell>
        </row>
        <row r="51">
          <cell r="J51">
            <v>653.34</v>
          </cell>
        </row>
        <row r="52">
          <cell r="J52">
            <v>2759.07</v>
          </cell>
        </row>
        <row r="53">
          <cell r="J53">
            <v>6488.19</v>
          </cell>
        </row>
        <row r="54">
          <cell r="J54">
            <v>9464.08</v>
          </cell>
        </row>
        <row r="55">
          <cell r="J55">
            <v>4117.96</v>
          </cell>
        </row>
        <row r="56">
          <cell r="J56">
            <v>3839.89</v>
          </cell>
        </row>
        <row r="57">
          <cell r="J57">
            <v>2801.11</v>
          </cell>
        </row>
        <row r="58">
          <cell r="J58">
            <v>1816.34</v>
          </cell>
        </row>
        <row r="59">
          <cell r="J59">
            <v>928.63</v>
          </cell>
        </row>
        <row r="60">
          <cell r="J60">
            <v>201.63</v>
          </cell>
        </row>
        <row r="61">
          <cell r="J61">
            <v>102.7</v>
          </cell>
        </row>
        <row r="62">
          <cell r="J62">
            <v>91.75</v>
          </cell>
        </row>
        <row r="63">
          <cell r="J63">
            <v>133.94999999999999</v>
          </cell>
        </row>
        <row r="64">
          <cell r="J64">
            <v>1057.22</v>
          </cell>
        </row>
        <row r="65">
          <cell r="J65">
            <v>2005.62</v>
          </cell>
        </row>
        <row r="66">
          <cell r="J66">
            <v>2946.13</v>
          </cell>
        </row>
        <row r="67">
          <cell r="J67">
            <v>19056.28</v>
          </cell>
        </row>
        <row r="68">
          <cell r="J68">
            <v>14858</v>
          </cell>
        </row>
        <row r="69">
          <cell r="J69">
            <v>11100.13</v>
          </cell>
        </row>
        <row r="70">
          <cell r="J70">
            <v>8166.51</v>
          </cell>
        </row>
        <row r="71">
          <cell r="J71">
            <v>5223.49</v>
          </cell>
        </row>
        <row r="72">
          <cell r="J72">
            <v>2932.1</v>
          </cell>
        </row>
        <row r="73">
          <cell r="J73">
            <v>2526.17</v>
          </cell>
        </row>
        <row r="74">
          <cell r="J74">
            <v>2467.8200000000002</v>
          </cell>
        </row>
        <row r="75">
          <cell r="J75">
            <v>2683.58</v>
          </cell>
        </row>
        <row r="76">
          <cell r="J76">
            <v>5016.92</v>
          </cell>
        </row>
        <row r="77">
          <cell r="J77">
            <v>8861.1299999999992</v>
          </cell>
        </row>
        <row r="78">
          <cell r="J78">
            <v>11379.87</v>
          </cell>
        </row>
        <row r="91">
          <cell r="J91">
            <v>19501.78</v>
          </cell>
        </row>
        <row r="92">
          <cell r="J92">
            <v>17748.830000000002</v>
          </cell>
        </row>
        <row r="93">
          <cell r="J93">
            <v>14400.6</v>
          </cell>
        </row>
        <row r="94">
          <cell r="J94">
            <v>10845.27</v>
          </cell>
        </row>
        <row r="95">
          <cell r="J95">
            <v>6293.54</v>
          </cell>
        </row>
        <row r="96">
          <cell r="J96">
            <v>2816.65</v>
          </cell>
        </row>
        <row r="97">
          <cell r="J97">
            <v>2910.9</v>
          </cell>
        </row>
        <row r="98">
          <cell r="J98">
            <v>2911.61</v>
          </cell>
        </row>
        <row r="99">
          <cell r="J99">
            <v>2818.57</v>
          </cell>
        </row>
        <row r="100">
          <cell r="J100">
            <v>6917.02</v>
          </cell>
        </row>
        <row r="101">
          <cell r="J101">
            <v>12468.36</v>
          </cell>
        </row>
        <row r="102">
          <cell r="J102">
            <v>16801.88</v>
          </cell>
        </row>
        <row r="139">
          <cell r="J139">
            <v>19313.25</v>
          </cell>
        </row>
        <row r="140">
          <cell r="J140">
            <v>18503.79</v>
          </cell>
        </row>
        <row r="141">
          <cell r="J141">
            <v>13655.46</v>
          </cell>
        </row>
        <row r="142">
          <cell r="J142">
            <v>10485.88</v>
          </cell>
        </row>
        <row r="143">
          <cell r="J143">
            <v>5761.68</v>
          </cell>
        </row>
        <row r="144">
          <cell r="J144">
            <v>3181.44</v>
          </cell>
        </row>
        <row r="145">
          <cell r="J145">
            <v>3287.5</v>
          </cell>
        </row>
        <row r="146">
          <cell r="J146">
            <v>3287</v>
          </cell>
        </row>
        <row r="147">
          <cell r="J147">
            <v>3180.97</v>
          </cell>
        </row>
        <row r="148">
          <cell r="J148">
            <v>7824.03</v>
          </cell>
        </row>
        <row r="149">
          <cell r="J149">
            <v>13944.59</v>
          </cell>
        </row>
        <row r="150">
          <cell r="J150">
            <v>14975.14</v>
          </cell>
        </row>
        <row r="151">
          <cell r="J151">
            <v>36259.519999999997</v>
          </cell>
        </row>
        <row r="152">
          <cell r="J152">
            <v>39324.51</v>
          </cell>
        </row>
        <row r="153">
          <cell r="J153">
            <v>30844.27</v>
          </cell>
        </row>
        <row r="154">
          <cell r="J154">
            <v>22558.22</v>
          </cell>
        </row>
        <row r="155">
          <cell r="J155">
            <v>13510.99</v>
          </cell>
        </row>
        <row r="156">
          <cell r="J156">
            <v>4600.2</v>
          </cell>
        </row>
        <row r="157">
          <cell r="J157">
            <v>4753.47</v>
          </cell>
        </row>
        <row r="158">
          <cell r="J158">
            <v>4753.91</v>
          </cell>
        </row>
        <row r="159">
          <cell r="J159">
            <v>4601.16</v>
          </cell>
        </row>
        <row r="160">
          <cell r="J160">
            <v>13650.48</v>
          </cell>
        </row>
        <row r="161">
          <cell r="J161">
            <v>21007.1</v>
          </cell>
        </row>
        <row r="162">
          <cell r="J162">
            <v>36045.410000000003</v>
          </cell>
        </row>
        <row r="163">
          <cell r="J163">
            <v>50010.8</v>
          </cell>
        </row>
        <row r="164">
          <cell r="J164">
            <v>31809.01</v>
          </cell>
        </row>
        <row r="165">
          <cell r="J165">
            <v>25524.560000000001</v>
          </cell>
        </row>
        <row r="166">
          <cell r="J166">
            <v>18868.3</v>
          </cell>
        </row>
        <row r="167">
          <cell r="J167">
            <v>11843.53</v>
          </cell>
        </row>
        <row r="168">
          <cell r="J168">
            <v>9517.6</v>
          </cell>
        </row>
        <row r="169">
          <cell r="J169">
            <v>20674.080000000002</v>
          </cell>
        </row>
        <row r="170">
          <cell r="J170">
            <v>6544.05</v>
          </cell>
        </row>
        <row r="171">
          <cell r="J171">
            <v>6604.57</v>
          </cell>
        </row>
        <row r="172">
          <cell r="J172">
            <v>10106.84</v>
          </cell>
        </row>
        <row r="173">
          <cell r="J173">
            <v>24372.98</v>
          </cell>
        </row>
        <row r="174">
          <cell r="J174">
            <v>14819.95</v>
          </cell>
        </row>
        <row r="187">
          <cell r="J187">
            <v>568.25</v>
          </cell>
        </row>
        <row r="188">
          <cell r="J188">
            <v>1137.5</v>
          </cell>
        </row>
        <row r="189">
          <cell r="J189">
            <v>232.18</v>
          </cell>
        </row>
        <row r="190">
          <cell r="J190">
            <v>204.63</v>
          </cell>
        </row>
        <row r="191">
          <cell r="J191">
            <v>110.44</v>
          </cell>
        </row>
        <row r="192">
          <cell r="J192">
            <v>0</v>
          </cell>
        </row>
        <row r="193">
          <cell r="J193">
            <v>0.12</v>
          </cell>
        </row>
        <row r="194">
          <cell r="J194">
            <v>1.88</v>
          </cell>
        </row>
        <row r="195">
          <cell r="J195">
            <v>8.07</v>
          </cell>
        </row>
        <row r="196">
          <cell r="J196">
            <v>45.81</v>
          </cell>
        </row>
        <row r="197">
          <cell r="J197">
            <v>658.13</v>
          </cell>
        </row>
        <row r="198">
          <cell r="J198">
            <v>807</v>
          </cell>
        </row>
        <row r="223">
          <cell r="J223">
            <v>2139.4499999999998</v>
          </cell>
        </row>
        <row r="224">
          <cell r="J224">
            <v>2261.7600000000002</v>
          </cell>
        </row>
        <row r="225">
          <cell r="J225">
            <v>1366.08</v>
          </cell>
        </row>
        <row r="226">
          <cell r="J226">
            <v>568.83000000000004</v>
          </cell>
        </row>
        <row r="227">
          <cell r="J227">
            <v>41.99</v>
          </cell>
        </row>
        <row r="228">
          <cell r="J228">
            <v>41.45</v>
          </cell>
        </row>
        <row r="229">
          <cell r="J229">
            <v>43.17</v>
          </cell>
        </row>
        <row r="230">
          <cell r="J230">
            <v>60.79</v>
          </cell>
        </row>
        <row r="231">
          <cell r="J231">
            <v>109.67</v>
          </cell>
        </row>
        <row r="232">
          <cell r="J232">
            <v>350.61</v>
          </cell>
        </row>
        <row r="233">
          <cell r="J233">
            <v>1035.67</v>
          </cell>
        </row>
        <row r="234">
          <cell r="J234">
            <v>1795.62</v>
          </cell>
        </row>
        <row r="247">
          <cell r="J247">
            <v>903.72</v>
          </cell>
        </row>
        <row r="248">
          <cell r="J248">
            <v>786</v>
          </cell>
        </row>
        <row r="249">
          <cell r="J249">
            <v>715.79</v>
          </cell>
        </row>
        <row r="250">
          <cell r="J250">
            <v>295.64999999999998</v>
          </cell>
        </row>
        <row r="251">
          <cell r="J251">
            <v>233.23</v>
          </cell>
        </row>
        <row r="252">
          <cell r="J252">
            <v>14.85</v>
          </cell>
        </row>
        <row r="253">
          <cell r="J253">
            <v>4.0999999999999996</v>
          </cell>
        </row>
        <row r="254">
          <cell r="J254">
            <v>0.65</v>
          </cell>
        </row>
        <row r="255">
          <cell r="J255">
            <v>2.4</v>
          </cell>
        </row>
        <row r="256">
          <cell r="J256">
            <v>159.74</v>
          </cell>
        </row>
        <row r="257">
          <cell r="J257">
            <v>441.55</v>
          </cell>
        </row>
        <row r="258">
          <cell r="J258">
            <v>612.04</v>
          </cell>
        </row>
        <row r="259">
          <cell r="J259">
            <v>1841.23</v>
          </cell>
        </row>
        <row r="260">
          <cell r="J260">
            <v>1834.99</v>
          </cell>
        </row>
        <row r="261">
          <cell r="J261">
            <v>1104.6500000000001</v>
          </cell>
        </row>
        <row r="262">
          <cell r="J262">
            <v>714.03</v>
          </cell>
        </row>
        <row r="263">
          <cell r="J263">
            <v>311.7</v>
          </cell>
        </row>
        <row r="264">
          <cell r="J264">
            <v>11.81</v>
          </cell>
        </row>
        <row r="265">
          <cell r="J265">
            <v>0</v>
          </cell>
        </row>
        <row r="266">
          <cell r="J266">
            <v>0</v>
          </cell>
        </row>
        <row r="267">
          <cell r="J267">
            <v>5.0999999999999996</v>
          </cell>
        </row>
        <row r="268">
          <cell r="J268">
            <v>315.95999999999998</v>
          </cell>
        </row>
        <row r="269">
          <cell r="J269">
            <v>1030.32</v>
          </cell>
        </row>
        <row r="270">
          <cell r="J270">
            <v>1581.2</v>
          </cell>
        </row>
        <row r="295">
          <cell r="J295">
            <v>913.13</v>
          </cell>
        </row>
        <row r="296">
          <cell r="J296">
            <v>932.98</v>
          </cell>
        </row>
        <row r="297">
          <cell r="J297">
            <v>439.71</v>
          </cell>
        </row>
        <row r="298">
          <cell r="J298">
            <v>301.94</v>
          </cell>
        </row>
        <row r="299">
          <cell r="J299">
            <v>72.349999999999994</v>
          </cell>
        </row>
        <row r="300">
          <cell r="J300">
            <v>26.22</v>
          </cell>
        </row>
        <row r="301">
          <cell r="J301">
            <v>144.41999999999999</v>
          </cell>
        </row>
        <row r="302">
          <cell r="J302">
            <v>50.68</v>
          </cell>
        </row>
        <row r="303">
          <cell r="J303">
            <v>25.87</v>
          </cell>
        </row>
        <row r="304">
          <cell r="J304">
            <v>96.15</v>
          </cell>
        </row>
        <row r="305">
          <cell r="J305">
            <v>750.01</v>
          </cell>
        </row>
        <row r="306">
          <cell r="J306">
            <v>766.12</v>
          </cell>
        </row>
        <row r="319">
          <cell r="J319">
            <v>47175.199999999997</v>
          </cell>
        </row>
        <row r="320">
          <cell r="J320">
            <v>45024.32</v>
          </cell>
        </row>
        <row r="321">
          <cell r="J321">
            <v>38539.89</v>
          </cell>
        </row>
        <row r="322">
          <cell r="J322">
            <v>28738.05</v>
          </cell>
        </row>
        <row r="323">
          <cell r="J323">
            <v>17150.43</v>
          </cell>
        </row>
        <row r="324">
          <cell r="J324">
            <v>7306.76</v>
          </cell>
        </row>
        <row r="325">
          <cell r="J325">
            <v>5391.29</v>
          </cell>
        </row>
        <row r="326">
          <cell r="J326">
            <v>5561.83</v>
          </cell>
        </row>
        <row r="327">
          <cell r="J327">
            <v>6858.78</v>
          </cell>
        </row>
        <row r="328">
          <cell r="J328">
            <v>17544.79</v>
          </cell>
        </row>
        <row r="329">
          <cell r="J329">
            <v>34484.36</v>
          </cell>
        </row>
        <row r="330">
          <cell r="J330">
            <v>46920.79</v>
          </cell>
        </row>
        <row r="367">
          <cell r="J367">
            <v>45984.44</v>
          </cell>
        </row>
        <row r="368">
          <cell r="J368">
            <v>42121.46</v>
          </cell>
        </row>
        <row r="369">
          <cell r="J369">
            <v>32618.23</v>
          </cell>
        </row>
        <row r="370">
          <cell r="J370">
            <v>23670.98</v>
          </cell>
        </row>
        <row r="371">
          <cell r="J371">
            <v>13935.55</v>
          </cell>
        </row>
        <row r="372">
          <cell r="J372">
            <v>5323.5</v>
          </cell>
        </row>
        <row r="373">
          <cell r="J373">
            <v>3271.5</v>
          </cell>
        </row>
        <row r="374">
          <cell r="J374">
            <v>2967.18</v>
          </cell>
        </row>
        <row r="375">
          <cell r="J375">
            <v>3379.68</v>
          </cell>
        </row>
        <row r="376">
          <cell r="J376">
            <v>10488.59</v>
          </cell>
        </row>
        <row r="377">
          <cell r="J377">
            <v>23089.55</v>
          </cell>
        </row>
        <row r="378">
          <cell r="J378">
            <v>33620</v>
          </cell>
        </row>
        <row r="379">
          <cell r="J379">
            <v>41108.79</v>
          </cell>
        </row>
        <row r="380">
          <cell r="J380">
            <v>38351.08</v>
          </cell>
        </row>
        <row r="381">
          <cell r="J381">
            <v>31588.75</v>
          </cell>
        </row>
        <row r="382">
          <cell r="J382">
            <v>23993.63</v>
          </cell>
        </row>
        <row r="383">
          <cell r="J383">
            <v>14703.9</v>
          </cell>
        </row>
        <row r="384">
          <cell r="J384">
            <v>6873.32</v>
          </cell>
        </row>
        <row r="385">
          <cell r="J385">
            <v>5096.1099999999997</v>
          </cell>
        </row>
        <row r="386">
          <cell r="J386">
            <v>4822.03</v>
          </cell>
        </row>
        <row r="387">
          <cell r="J387">
            <v>6396.12</v>
          </cell>
        </row>
        <row r="388">
          <cell r="J388">
            <v>15889.41</v>
          </cell>
        </row>
        <row r="389">
          <cell r="J389">
            <v>28512.9</v>
          </cell>
        </row>
        <row r="390">
          <cell r="J390">
            <v>38078.199999999997</v>
          </cell>
        </row>
        <row r="391">
          <cell r="J391">
            <v>2933.62</v>
          </cell>
        </row>
        <row r="392">
          <cell r="J392">
            <v>2330.1799999999998</v>
          </cell>
        </row>
        <row r="393">
          <cell r="J393">
            <v>2409.42</v>
          </cell>
        </row>
        <row r="394">
          <cell r="J394">
            <v>890.67</v>
          </cell>
        </row>
        <row r="395">
          <cell r="J395">
            <v>200.98</v>
          </cell>
        </row>
        <row r="396">
          <cell r="J396">
            <v>170.86</v>
          </cell>
        </row>
        <row r="397">
          <cell r="J397">
            <v>160.86000000000001</v>
          </cell>
        </row>
        <row r="398">
          <cell r="J398">
            <v>52.9</v>
          </cell>
        </row>
        <row r="399">
          <cell r="J399">
            <v>301.27999999999997</v>
          </cell>
        </row>
        <row r="400">
          <cell r="J400">
            <v>527.48</v>
          </cell>
        </row>
        <row r="401">
          <cell r="J401">
            <v>1098.42</v>
          </cell>
        </row>
        <row r="402">
          <cell r="J402">
            <v>2184.16</v>
          </cell>
        </row>
        <row r="403">
          <cell r="J403">
            <v>3097</v>
          </cell>
        </row>
        <row r="404">
          <cell r="J404">
            <v>2850.77</v>
          </cell>
        </row>
        <row r="405">
          <cell r="J405">
            <v>1263.56</v>
          </cell>
        </row>
        <row r="406">
          <cell r="J406">
            <v>1433.93</v>
          </cell>
        </row>
        <row r="407">
          <cell r="J407">
            <v>1005.07</v>
          </cell>
        </row>
        <row r="408">
          <cell r="J408">
            <v>89.83</v>
          </cell>
        </row>
        <row r="409">
          <cell r="J409">
            <v>104.27</v>
          </cell>
        </row>
        <row r="410">
          <cell r="J410">
            <v>82.24</v>
          </cell>
        </row>
        <row r="411">
          <cell r="J411">
            <v>79.91</v>
          </cell>
        </row>
        <row r="412">
          <cell r="J412">
            <v>476.76</v>
          </cell>
        </row>
        <row r="413">
          <cell r="J413">
            <v>1594.9</v>
          </cell>
        </row>
        <row r="414">
          <cell r="J414">
            <v>2638.19</v>
          </cell>
        </row>
        <row r="427">
          <cell r="J427">
            <v>1513.91</v>
          </cell>
        </row>
        <row r="428">
          <cell r="J428">
            <v>1373.25</v>
          </cell>
        </row>
        <row r="429">
          <cell r="J429">
            <v>797.6</v>
          </cell>
        </row>
        <row r="430">
          <cell r="J430">
            <v>486.16</v>
          </cell>
        </row>
        <row r="431">
          <cell r="J431">
            <v>203.69</v>
          </cell>
        </row>
        <row r="432">
          <cell r="J432">
            <v>37.840000000000003</v>
          </cell>
        </row>
        <row r="433">
          <cell r="J433">
            <v>15.78</v>
          </cell>
        </row>
        <row r="434">
          <cell r="J434">
            <v>20.8</v>
          </cell>
        </row>
        <row r="435">
          <cell r="J435">
            <v>49.17</v>
          </cell>
        </row>
        <row r="436">
          <cell r="J436">
            <v>315.66000000000003</v>
          </cell>
        </row>
        <row r="437">
          <cell r="J437">
            <v>697.75</v>
          </cell>
        </row>
        <row r="438">
          <cell r="J438">
            <v>1117.76</v>
          </cell>
        </row>
        <row r="475">
          <cell r="J475">
            <v>882.65</v>
          </cell>
        </row>
        <row r="476">
          <cell r="J476">
            <v>915.37</v>
          </cell>
        </row>
        <row r="477">
          <cell r="J477">
            <v>488.8</v>
          </cell>
        </row>
        <row r="478">
          <cell r="J478">
            <v>313.13</v>
          </cell>
        </row>
        <row r="479">
          <cell r="J479">
            <v>71.23</v>
          </cell>
        </row>
        <row r="480">
          <cell r="J480">
            <v>35.81</v>
          </cell>
        </row>
        <row r="481">
          <cell r="J481">
            <v>21.47</v>
          </cell>
        </row>
        <row r="482">
          <cell r="J482">
            <v>0</v>
          </cell>
        </row>
        <row r="483">
          <cell r="J483">
            <v>0</v>
          </cell>
        </row>
        <row r="484">
          <cell r="J484">
            <v>0</v>
          </cell>
        </row>
        <row r="485">
          <cell r="J485">
            <v>0</v>
          </cell>
        </row>
        <row r="486">
          <cell r="J486">
            <v>0</v>
          </cell>
        </row>
        <row r="487">
          <cell r="J487">
            <v>3373.16</v>
          </cell>
        </row>
        <row r="488">
          <cell r="J488">
            <v>3200.38</v>
          </cell>
        </row>
        <row r="489">
          <cell r="J489">
            <v>2530.92</v>
          </cell>
        </row>
        <row r="490">
          <cell r="J490">
            <v>1697.86</v>
          </cell>
        </row>
        <row r="491">
          <cell r="J491">
            <v>868.71</v>
          </cell>
        </row>
        <row r="492">
          <cell r="J492">
            <v>219.74</v>
          </cell>
        </row>
        <row r="493">
          <cell r="J493">
            <v>85.38</v>
          </cell>
        </row>
        <row r="494">
          <cell r="J494">
            <v>86.28</v>
          </cell>
        </row>
        <row r="495">
          <cell r="J495">
            <v>76.760000000000005</v>
          </cell>
        </row>
        <row r="496">
          <cell r="J496">
            <v>651.66999999999996</v>
          </cell>
        </row>
        <row r="497">
          <cell r="J497">
            <v>1792.3</v>
          </cell>
        </row>
        <row r="498">
          <cell r="J498">
            <v>2842.26</v>
          </cell>
        </row>
        <row r="499">
          <cell r="J499">
            <v>2040.07</v>
          </cell>
        </row>
        <row r="500">
          <cell r="J500">
            <v>2581.7399999999998</v>
          </cell>
        </row>
        <row r="501">
          <cell r="J501">
            <v>3280.87</v>
          </cell>
        </row>
        <row r="502">
          <cell r="J502">
            <v>2755.87</v>
          </cell>
        </row>
        <row r="503">
          <cell r="J503">
            <v>595.44000000000005</v>
          </cell>
        </row>
        <row r="504">
          <cell r="J504">
            <v>84.91</v>
          </cell>
        </row>
        <row r="505">
          <cell r="J505">
            <v>6.71</v>
          </cell>
        </row>
        <row r="506">
          <cell r="J506">
            <v>1.3</v>
          </cell>
        </row>
        <row r="507">
          <cell r="J507">
            <v>37.76</v>
          </cell>
        </row>
        <row r="508">
          <cell r="J508">
            <v>581.83000000000004</v>
          </cell>
        </row>
        <row r="509">
          <cell r="J509">
            <v>1243.5999999999999</v>
          </cell>
        </row>
        <row r="510">
          <cell r="J510">
            <v>2326.2399999999998</v>
          </cell>
        </row>
        <row r="523">
          <cell r="J523">
            <v>2564.6</v>
          </cell>
        </row>
        <row r="524">
          <cell r="J524">
            <v>2520.91</v>
          </cell>
        </row>
        <row r="525">
          <cell r="J525">
            <v>1641.82</v>
          </cell>
        </row>
        <row r="526">
          <cell r="J526">
            <v>1092.52</v>
          </cell>
        </row>
        <row r="527">
          <cell r="J527">
            <v>637.01</v>
          </cell>
        </row>
        <row r="528">
          <cell r="J528">
            <v>300.42</v>
          </cell>
        </row>
        <row r="529">
          <cell r="J529">
            <v>102.11</v>
          </cell>
        </row>
        <row r="530">
          <cell r="J530">
            <v>91.34</v>
          </cell>
        </row>
        <row r="531">
          <cell r="J531">
            <v>154.96</v>
          </cell>
        </row>
        <row r="532">
          <cell r="J532">
            <v>699.57</v>
          </cell>
        </row>
        <row r="533">
          <cell r="J533">
            <v>507.4</v>
          </cell>
        </row>
        <row r="534">
          <cell r="J534">
            <v>2128.35</v>
          </cell>
        </row>
        <row r="583">
          <cell r="J583">
            <v>549.72</v>
          </cell>
        </row>
        <row r="584">
          <cell r="J584">
            <v>517.87</v>
          </cell>
        </row>
        <row r="585">
          <cell r="J585">
            <v>396.45</v>
          </cell>
        </row>
        <row r="586">
          <cell r="J586">
            <v>319.5</v>
          </cell>
        </row>
        <row r="587">
          <cell r="J587">
            <v>116.34</v>
          </cell>
        </row>
        <row r="588">
          <cell r="J588">
            <v>80.48</v>
          </cell>
        </row>
        <row r="589">
          <cell r="J589">
            <v>72.63</v>
          </cell>
        </row>
        <row r="590">
          <cell r="J590">
            <v>60.86</v>
          </cell>
        </row>
        <row r="591">
          <cell r="J591">
            <v>64.099999999999994</v>
          </cell>
        </row>
        <row r="592">
          <cell r="J592">
            <v>96</v>
          </cell>
        </row>
        <row r="593">
          <cell r="J593">
            <v>341.79</v>
          </cell>
        </row>
        <row r="594">
          <cell r="J594">
            <v>561.49</v>
          </cell>
        </row>
        <row r="595">
          <cell r="J595">
            <v>17927.23</v>
          </cell>
        </row>
        <row r="596">
          <cell r="J596">
            <v>17890.88</v>
          </cell>
        </row>
        <row r="597">
          <cell r="J597">
            <v>13594.91</v>
          </cell>
        </row>
        <row r="598">
          <cell r="J598">
            <v>9666.5400000000009</v>
          </cell>
        </row>
        <row r="599">
          <cell r="J599">
            <v>4593.04</v>
          </cell>
        </row>
        <row r="600">
          <cell r="J600">
            <v>1291.73</v>
          </cell>
        </row>
        <row r="601">
          <cell r="J601">
            <v>1241.94</v>
          </cell>
        </row>
        <row r="602">
          <cell r="J602">
            <v>1242.05</v>
          </cell>
        </row>
        <row r="603">
          <cell r="J603">
            <v>1289.93</v>
          </cell>
        </row>
        <row r="604">
          <cell r="J604">
            <v>1245.08</v>
          </cell>
        </row>
        <row r="605">
          <cell r="J605">
            <v>11481.73</v>
          </cell>
        </row>
        <row r="606">
          <cell r="J606">
            <v>15114.04</v>
          </cell>
        </row>
        <row r="607">
          <cell r="J607">
            <v>7803.33</v>
          </cell>
        </row>
        <row r="608">
          <cell r="J608">
            <v>7111.33</v>
          </cell>
        </row>
        <row r="609">
          <cell r="J609">
            <v>4921.87</v>
          </cell>
        </row>
        <row r="610">
          <cell r="J610">
            <v>3087.63</v>
          </cell>
        </row>
        <row r="611">
          <cell r="J611">
            <v>998.86</v>
          </cell>
        </row>
        <row r="612">
          <cell r="J612">
            <v>688.84</v>
          </cell>
        </row>
        <row r="613">
          <cell r="J613">
            <v>545.67999999999995</v>
          </cell>
        </row>
        <row r="614">
          <cell r="J614">
            <v>430.09</v>
          </cell>
        </row>
        <row r="615">
          <cell r="J615">
            <v>416.89</v>
          </cell>
        </row>
        <row r="616">
          <cell r="J616">
            <v>1255.3900000000001</v>
          </cell>
        </row>
        <row r="617">
          <cell r="J617">
            <v>3894.55</v>
          </cell>
        </row>
        <row r="618">
          <cell r="J618">
            <v>5964.53</v>
          </cell>
        </row>
        <row r="619">
          <cell r="J619">
            <v>2243.23</v>
          </cell>
        </row>
        <row r="620">
          <cell r="J620">
            <v>2167.61</v>
          </cell>
        </row>
        <row r="621">
          <cell r="J621">
            <v>1613.17</v>
          </cell>
        </row>
        <row r="622">
          <cell r="J622">
            <v>968.52</v>
          </cell>
        </row>
        <row r="623">
          <cell r="J623">
            <v>230.03</v>
          </cell>
        </row>
        <row r="624">
          <cell r="J624">
            <v>19.52</v>
          </cell>
        </row>
        <row r="625">
          <cell r="J625">
            <v>21.37</v>
          </cell>
        </row>
        <row r="626">
          <cell r="J626">
            <v>16.28</v>
          </cell>
        </row>
        <row r="627">
          <cell r="J627">
            <v>33.65</v>
          </cell>
        </row>
        <row r="628">
          <cell r="J628">
            <v>428.14</v>
          </cell>
        </row>
        <row r="629">
          <cell r="J629">
            <v>860.3</v>
          </cell>
        </row>
        <row r="630">
          <cell r="J630">
            <v>1717.59</v>
          </cell>
        </row>
        <row r="667">
          <cell r="J667">
            <v>1055.56</v>
          </cell>
        </row>
        <row r="668">
          <cell r="J668">
            <v>1076.22</v>
          </cell>
        </row>
        <row r="669">
          <cell r="J669">
            <v>226.87</v>
          </cell>
        </row>
        <row r="670">
          <cell r="J670">
            <v>369.7</v>
          </cell>
        </row>
        <row r="671">
          <cell r="J671">
            <v>45.73</v>
          </cell>
        </row>
        <row r="672">
          <cell r="J672">
            <v>4.93</v>
          </cell>
        </row>
        <row r="673">
          <cell r="J673">
            <v>4.7300000000000004</v>
          </cell>
        </row>
        <row r="674">
          <cell r="J674">
            <v>26.68</v>
          </cell>
        </row>
        <row r="675">
          <cell r="J675">
            <v>56</v>
          </cell>
        </row>
        <row r="676">
          <cell r="J676">
            <v>30.99</v>
          </cell>
        </row>
        <row r="677">
          <cell r="J677">
            <v>1077.1400000000001</v>
          </cell>
        </row>
        <row r="678">
          <cell r="J678">
            <v>885.28</v>
          </cell>
        </row>
        <row r="679">
          <cell r="J679">
            <v>6666</v>
          </cell>
        </row>
        <row r="680">
          <cell r="J680">
            <v>5659.04</v>
          </cell>
        </row>
        <row r="681">
          <cell r="J681">
            <v>4565.46</v>
          </cell>
        </row>
        <row r="682">
          <cell r="J682">
            <v>2336.4499999999998</v>
          </cell>
        </row>
        <row r="683">
          <cell r="J683">
            <v>1597.52</v>
          </cell>
        </row>
        <row r="684">
          <cell r="J684">
            <v>195.94</v>
          </cell>
        </row>
        <row r="685">
          <cell r="J685">
            <v>165.89</v>
          </cell>
        </row>
        <row r="686">
          <cell r="J686">
            <v>71.03</v>
          </cell>
        </row>
        <row r="687">
          <cell r="J687">
            <v>124.54</v>
          </cell>
        </row>
        <row r="688">
          <cell r="J688">
            <v>1270.25</v>
          </cell>
        </row>
        <row r="689">
          <cell r="J689">
            <v>3171.05</v>
          </cell>
        </row>
        <row r="690">
          <cell r="J690">
            <v>4365.91</v>
          </cell>
        </row>
        <row r="703">
          <cell r="J703">
            <v>728.56</v>
          </cell>
        </row>
        <row r="704">
          <cell r="J704">
            <v>597.32000000000005</v>
          </cell>
        </row>
        <row r="705">
          <cell r="J705">
            <v>383.91</v>
          </cell>
        </row>
        <row r="706">
          <cell r="J706">
            <v>244.33</v>
          </cell>
        </row>
        <row r="707">
          <cell r="J707">
            <v>101.14</v>
          </cell>
        </row>
        <row r="708">
          <cell r="J708">
            <v>26.69</v>
          </cell>
        </row>
        <row r="709">
          <cell r="J709">
            <v>26.07</v>
          </cell>
        </row>
        <row r="710">
          <cell r="J710">
            <v>11.63</v>
          </cell>
        </row>
        <row r="711">
          <cell r="J711">
            <v>10.92</v>
          </cell>
        </row>
        <row r="712">
          <cell r="J712">
            <v>132.22</v>
          </cell>
        </row>
        <row r="713">
          <cell r="J713">
            <v>341.78</v>
          </cell>
        </row>
        <row r="714">
          <cell r="J714">
            <v>572.09</v>
          </cell>
        </row>
        <row r="763">
          <cell r="J763">
            <v>1889.83</v>
          </cell>
        </row>
        <row r="764">
          <cell r="J764">
            <v>1707.9</v>
          </cell>
        </row>
        <row r="765">
          <cell r="J765">
            <v>2125.62</v>
          </cell>
        </row>
        <row r="766">
          <cell r="J766">
            <v>535.19000000000005</v>
          </cell>
        </row>
        <row r="767">
          <cell r="J767">
            <v>193.98</v>
          </cell>
        </row>
        <row r="768">
          <cell r="J768">
            <v>32.340000000000003</v>
          </cell>
        </row>
        <row r="769">
          <cell r="J769">
            <v>29.96</v>
          </cell>
        </row>
        <row r="770">
          <cell r="J770">
            <v>29.04</v>
          </cell>
        </row>
        <row r="771">
          <cell r="J771">
            <v>103.93</v>
          </cell>
        </row>
        <row r="772">
          <cell r="J772">
            <v>37.07</v>
          </cell>
        </row>
        <row r="773">
          <cell r="J773">
            <v>2172.35</v>
          </cell>
        </row>
        <row r="774">
          <cell r="J774">
            <v>1617.22</v>
          </cell>
        </row>
        <row r="775">
          <cell r="J775">
            <v>15680.24</v>
          </cell>
        </row>
        <row r="776">
          <cell r="J776">
            <v>14317.57</v>
          </cell>
        </row>
        <row r="777">
          <cell r="J777">
            <v>8689.56</v>
          </cell>
        </row>
        <row r="778">
          <cell r="J778">
            <v>5917.93</v>
          </cell>
        </row>
        <row r="779">
          <cell r="J779">
            <v>2847.98</v>
          </cell>
        </row>
        <row r="780">
          <cell r="J780">
            <v>607.53</v>
          </cell>
        </row>
        <row r="781">
          <cell r="J781">
            <v>352.4</v>
          </cell>
        </row>
        <row r="782">
          <cell r="J782">
            <v>294.52999999999997</v>
          </cell>
        </row>
        <row r="783">
          <cell r="J783">
            <v>326.94</v>
          </cell>
        </row>
        <row r="784">
          <cell r="J784">
            <v>2912.98</v>
          </cell>
        </row>
        <row r="785">
          <cell r="J785">
            <v>7007.82</v>
          </cell>
        </row>
        <row r="786">
          <cell r="J786">
            <v>11880.08</v>
          </cell>
        </row>
        <row r="799">
          <cell r="J799">
            <v>3085.88</v>
          </cell>
        </row>
        <row r="800">
          <cell r="J800">
            <v>2593.35</v>
          </cell>
        </row>
        <row r="801">
          <cell r="J801">
            <v>1580.04</v>
          </cell>
        </row>
        <row r="802">
          <cell r="J802">
            <v>924.72</v>
          </cell>
        </row>
        <row r="803">
          <cell r="J803">
            <v>554.71</v>
          </cell>
        </row>
        <row r="804">
          <cell r="J804">
            <v>99.15</v>
          </cell>
        </row>
        <row r="805">
          <cell r="J805">
            <v>125.56</v>
          </cell>
        </row>
        <row r="806">
          <cell r="J806">
            <v>53.78</v>
          </cell>
        </row>
        <row r="807">
          <cell r="J807">
            <v>50.4</v>
          </cell>
        </row>
        <row r="808">
          <cell r="J808">
            <v>443.12</v>
          </cell>
        </row>
        <row r="809">
          <cell r="J809">
            <v>1331.77</v>
          </cell>
        </row>
        <row r="810">
          <cell r="J810">
            <v>2255.0700000000002</v>
          </cell>
        </row>
        <row r="811">
          <cell r="J811">
            <v>7282.45</v>
          </cell>
        </row>
        <row r="812">
          <cell r="J812">
            <v>7552.2</v>
          </cell>
        </row>
        <row r="813">
          <cell r="J813">
            <v>5000.01</v>
          </cell>
        </row>
        <row r="814">
          <cell r="J814">
            <v>2805.18</v>
          </cell>
        </row>
        <row r="815">
          <cell r="J815">
            <v>1448.11</v>
          </cell>
        </row>
        <row r="816">
          <cell r="J816">
            <v>647.17999999999995</v>
          </cell>
        </row>
        <row r="817">
          <cell r="J817">
            <v>669.65</v>
          </cell>
        </row>
        <row r="818">
          <cell r="J818">
            <v>669.75</v>
          </cell>
        </row>
        <row r="819">
          <cell r="J819">
            <v>647.9</v>
          </cell>
        </row>
        <row r="820">
          <cell r="J820">
            <v>1551.24</v>
          </cell>
        </row>
        <row r="821">
          <cell r="J821">
            <v>3994.24</v>
          </cell>
        </row>
        <row r="822">
          <cell r="J822">
            <v>6269.69</v>
          </cell>
        </row>
        <row r="835">
          <cell r="J835">
            <v>4709.2700000000004</v>
          </cell>
        </row>
        <row r="836">
          <cell r="J836">
            <v>4468.74</v>
          </cell>
        </row>
        <row r="837">
          <cell r="J837">
            <v>2211.2600000000002</v>
          </cell>
        </row>
        <row r="838">
          <cell r="J838">
            <v>589.22</v>
          </cell>
        </row>
        <row r="839">
          <cell r="J839">
            <v>745.25</v>
          </cell>
        </row>
        <row r="840">
          <cell r="J840">
            <v>204.27</v>
          </cell>
        </row>
        <row r="841">
          <cell r="J841">
            <v>210.17</v>
          </cell>
        </row>
        <row r="842">
          <cell r="J842">
            <v>207.32</v>
          </cell>
        </row>
        <row r="843">
          <cell r="J843">
            <v>240.72</v>
          </cell>
        </row>
        <row r="844">
          <cell r="J844">
            <v>1038.2</v>
          </cell>
        </row>
        <row r="845">
          <cell r="J845">
            <v>2290.86</v>
          </cell>
        </row>
        <row r="846">
          <cell r="J846">
            <v>3537.47</v>
          </cell>
        </row>
        <row r="847">
          <cell r="J847">
            <v>3070.84</v>
          </cell>
        </row>
        <row r="848">
          <cell r="J848">
            <v>2840.79</v>
          </cell>
        </row>
        <row r="849">
          <cell r="J849">
            <v>2002.87</v>
          </cell>
        </row>
        <row r="850">
          <cell r="J850">
            <v>1252.3599999999999</v>
          </cell>
        </row>
        <row r="851">
          <cell r="J851">
            <v>615.64</v>
          </cell>
        </row>
        <row r="852">
          <cell r="J852">
            <v>105</v>
          </cell>
        </row>
        <row r="853">
          <cell r="J853">
            <v>108.5</v>
          </cell>
        </row>
        <row r="854">
          <cell r="J854">
            <v>108.74</v>
          </cell>
        </row>
        <row r="855">
          <cell r="J855">
            <v>763.98</v>
          </cell>
        </row>
        <row r="856">
          <cell r="J856">
            <v>1505.28</v>
          </cell>
        </row>
        <row r="857">
          <cell r="J857">
            <v>2019.5</v>
          </cell>
        </row>
        <row r="858">
          <cell r="J858">
            <v>2905.5</v>
          </cell>
        </row>
        <row r="883">
          <cell r="J883">
            <v>1840.67</v>
          </cell>
        </row>
        <row r="884">
          <cell r="J884">
            <v>1379</v>
          </cell>
        </row>
        <row r="885">
          <cell r="J885">
            <v>1086.94</v>
          </cell>
        </row>
        <row r="886">
          <cell r="J886">
            <v>535.94000000000005</v>
          </cell>
        </row>
        <row r="887">
          <cell r="J887">
            <v>177.73</v>
          </cell>
        </row>
        <row r="888">
          <cell r="J888">
            <v>81.7</v>
          </cell>
        </row>
        <row r="889">
          <cell r="J889">
            <v>88.33</v>
          </cell>
        </row>
        <row r="890">
          <cell r="J890">
            <v>43.81</v>
          </cell>
        </row>
        <row r="891">
          <cell r="J891">
            <v>63.16</v>
          </cell>
        </row>
        <row r="892">
          <cell r="J892">
            <v>360.99</v>
          </cell>
        </row>
        <row r="893">
          <cell r="J893">
            <v>1026.52</v>
          </cell>
        </row>
        <row r="894">
          <cell r="J894">
            <v>1630.43</v>
          </cell>
        </row>
        <row r="919">
          <cell r="J919">
            <v>35055.129999999997</v>
          </cell>
        </row>
        <row r="920">
          <cell r="J920">
            <v>38391.480000000003</v>
          </cell>
        </row>
        <row r="921">
          <cell r="J921">
            <v>27357.72</v>
          </cell>
        </row>
        <row r="922">
          <cell r="J922">
            <v>14320.53</v>
          </cell>
        </row>
        <row r="923">
          <cell r="J923">
            <v>8395.2900000000009</v>
          </cell>
        </row>
        <row r="924">
          <cell r="J924">
            <v>3437.9</v>
          </cell>
        </row>
        <row r="925">
          <cell r="J925">
            <v>1742.24</v>
          </cell>
        </row>
        <row r="926">
          <cell r="J926">
            <v>1448.87</v>
          </cell>
        </row>
        <row r="927">
          <cell r="J927">
            <v>1869.37</v>
          </cell>
        </row>
        <row r="928">
          <cell r="J928">
            <v>4712.8599999999997</v>
          </cell>
        </row>
        <row r="929">
          <cell r="J929">
            <v>18166.21</v>
          </cell>
        </row>
        <row r="930">
          <cell r="J930">
            <v>24840.45</v>
          </cell>
        </row>
        <row r="955">
          <cell r="J955">
            <v>4658.13</v>
          </cell>
        </row>
        <row r="956">
          <cell r="J956">
            <v>4221.5200000000004</v>
          </cell>
        </row>
        <row r="957">
          <cell r="J957">
            <v>3215.47</v>
          </cell>
        </row>
        <row r="958">
          <cell r="J958">
            <v>2225.0500000000002</v>
          </cell>
        </row>
        <row r="959">
          <cell r="J959">
            <v>857.08</v>
          </cell>
        </row>
        <row r="960">
          <cell r="J960">
            <v>42.12</v>
          </cell>
        </row>
        <row r="961">
          <cell r="J961">
            <v>43.48</v>
          </cell>
        </row>
        <row r="962">
          <cell r="J962">
            <v>43.86</v>
          </cell>
        </row>
        <row r="963">
          <cell r="J963">
            <v>42.56</v>
          </cell>
        </row>
        <row r="964">
          <cell r="J964">
            <v>996.98</v>
          </cell>
        </row>
        <row r="965">
          <cell r="J965">
            <v>2596.98</v>
          </cell>
        </row>
        <row r="966">
          <cell r="J966">
            <v>3820.48</v>
          </cell>
        </row>
        <row r="967">
          <cell r="J967">
            <v>3087.9</v>
          </cell>
        </row>
        <row r="968">
          <cell r="J968">
            <v>3341.35</v>
          </cell>
        </row>
        <row r="969">
          <cell r="J969">
            <v>2156.25</v>
          </cell>
        </row>
        <row r="970">
          <cell r="J970">
            <v>1163.4000000000001</v>
          </cell>
        </row>
        <row r="971">
          <cell r="J971">
            <v>395.53</v>
          </cell>
        </row>
        <row r="972">
          <cell r="J972">
            <v>270.97000000000003</v>
          </cell>
        </row>
        <row r="973">
          <cell r="J973">
            <v>295.85000000000002</v>
          </cell>
        </row>
        <row r="974">
          <cell r="J974">
            <v>108.9</v>
          </cell>
        </row>
        <row r="975">
          <cell r="J975">
            <v>208.61</v>
          </cell>
        </row>
        <row r="976">
          <cell r="J976">
            <v>296.26</v>
          </cell>
        </row>
        <row r="977">
          <cell r="J977">
            <v>1855.38</v>
          </cell>
        </row>
        <row r="978">
          <cell r="J978">
            <v>2720.83</v>
          </cell>
        </row>
        <row r="979">
          <cell r="J979">
            <v>8052</v>
          </cell>
        </row>
        <row r="980">
          <cell r="J980">
            <v>15793</v>
          </cell>
        </row>
        <row r="981">
          <cell r="J981">
            <v>5907</v>
          </cell>
        </row>
        <row r="982">
          <cell r="J982">
            <v>6407</v>
          </cell>
        </row>
        <row r="983">
          <cell r="J983">
            <v>2023</v>
          </cell>
        </row>
        <row r="984">
          <cell r="J984">
            <v>823</v>
          </cell>
        </row>
        <row r="985">
          <cell r="J985">
            <v>334</v>
          </cell>
        </row>
        <row r="986">
          <cell r="J986">
            <v>531</v>
          </cell>
        </row>
        <row r="987">
          <cell r="J987">
            <v>209</v>
          </cell>
        </row>
        <row r="988">
          <cell r="J988">
            <v>561</v>
          </cell>
        </row>
        <row r="989">
          <cell r="J989">
            <v>3287</v>
          </cell>
        </row>
        <row r="990">
          <cell r="J990">
            <v>2192</v>
          </cell>
        </row>
        <row r="991">
          <cell r="J991">
            <v>875.02</v>
          </cell>
        </row>
        <row r="992">
          <cell r="J992">
            <v>808.91</v>
          </cell>
        </row>
        <row r="993">
          <cell r="J993">
            <v>486.98</v>
          </cell>
        </row>
        <row r="994">
          <cell r="J994">
            <v>258.85000000000002</v>
          </cell>
        </row>
        <row r="995">
          <cell r="J995">
            <v>207.92</v>
          </cell>
        </row>
        <row r="996">
          <cell r="J996">
            <v>59.22</v>
          </cell>
        </row>
        <row r="997">
          <cell r="J997">
            <v>42.26</v>
          </cell>
        </row>
        <row r="998">
          <cell r="J998">
            <v>38.159999999999997</v>
          </cell>
        </row>
        <row r="999">
          <cell r="J999">
            <v>44.65</v>
          </cell>
        </row>
        <row r="1000">
          <cell r="J1000">
            <v>200.46</v>
          </cell>
        </row>
        <row r="1001">
          <cell r="J1001">
            <v>507.14</v>
          </cell>
        </row>
        <row r="1002">
          <cell r="J1002">
            <v>782.42</v>
          </cell>
        </row>
        <row r="1015">
          <cell r="J1015">
            <v>2317.23</v>
          </cell>
        </row>
        <row r="1016">
          <cell r="J1016">
            <v>2568.9899999999998</v>
          </cell>
        </row>
        <row r="1017">
          <cell r="J1017">
            <v>1859.3</v>
          </cell>
        </row>
        <row r="1018">
          <cell r="J1018">
            <v>1039.1300000000001</v>
          </cell>
        </row>
        <row r="1019">
          <cell r="J1019">
            <v>268.73</v>
          </cell>
        </row>
        <row r="1020">
          <cell r="J1020">
            <v>50.77</v>
          </cell>
        </row>
        <row r="1021">
          <cell r="J1021">
            <v>18.329999999999998</v>
          </cell>
        </row>
        <row r="1022">
          <cell r="J1022">
            <v>34.47</v>
          </cell>
        </row>
        <row r="1023">
          <cell r="J1023">
            <v>67.02</v>
          </cell>
        </row>
        <row r="1024">
          <cell r="J1024">
            <v>337.68</v>
          </cell>
        </row>
        <row r="1025">
          <cell r="J1025">
            <v>1383.88</v>
          </cell>
        </row>
        <row r="1026">
          <cell r="J1026">
            <v>1979.12</v>
          </cell>
        </row>
        <row r="1051">
          <cell r="J1051">
            <v>24833.26</v>
          </cell>
        </row>
        <row r="1052">
          <cell r="J1052">
            <v>27981.759999999998</v>
          </cell>
        </row>
        <row r="1053">
          <cell r="J1053">
            <v>22649.119999999999</v>
          </cell>
        </row>
        <row r="1054">
          <cell r="J1054">
            <v>16612.95</v>
          </cell>
        </row>
        <row r="1055">
          <cell r="J1055">
            <v>12547.5</v>
          </cell>
        </row>
        <row r="1056">
          <cell r="J1056">
            <v>4217.1899999999996</v>
          </cell>
        </row>
        <row r="1057">
          <cell r="J1057">
            <v>9655.32</v>
          </cell>
        </row>
        <row r="1058">
          <cell r="J1058">
            <v>7225.47</v>
          </cell>
        </row>
        <row r="1059">
          <cell r="J1059">
            <v>3097.08</v>
          </cell>
        </row>
        <row r="1060">
          <cell r="J1060">
            <v>14999.14</v>
          </cell>
        </row>
        <row r="1061">
          <cell r="J1061">
            <v>21535.79</v>
          </cell>
        </row>
        <row r="1062">
          <cell r="J1062">
            <v>21518.93</v>
          </cell>
        </row>
        <row r="1063">
          <cell r="J1063">
            <v>1382.28</v>
          </cell>
        </row>
        <row r="1064">
          <cell r="J1064">
            <v>1654.85</v>
          </cell>
        </row>
        <row r="1065">
          <cell r="J1065">
            <v>1276.23</v>
          </cell>
        </row>
        <row r="1066">
          <cell r="J1066">
            <v>88.61</v>
          </cell>
        </row>
        <row r="1067">
          <cell r="J1067">
            <v>61.51</v>
          </cell>
        </row>
        <row r="1068">
          <cell r="J1068">
            <v>58.7</v>
          </cell>
        </row>
        <row r="1069">
          <cell r="J1069">
            <v>73.349999999999994</v>
          </cell>
        </row>
        <row r="1070">
          <cell r="J1070">
            <v>27.8</v>
          </cell>
        </row>
        <row r="1071">
          <cell r="J1071">
            <v>26.19</v>
          </cell>
        </row>
        <row r="1072">
          <cell r="J1072">
            <v>284.89</v>
          </cell>
        </row>
        <row r="1073">
          <cell r="J1073">
            <v>785.28</v>
          </cell>
        </row>
        <row r="1074">
          <cell r="J1074">
            <v>1335.9</v>
          </cell>
        </row>
        <row r="1087">
          <cell r="J1087">
            <v>4783.7</v>
          </cell>
        </row>
        <row r="1088">
          <cell r="J1088">
            <v>5124.42</v>
          </cell>
        </row>
        <row r="1089">
          <cell r="J1089">
            <v>3141.13</v>
          </cell>
        </row>
        <row r="1090">
          <cell r="J1090">
            <v>1845.86</v>
          </cell>
        </row>
        <row r="1091">
          <cell r="J1091">
            <v>482.4</v>
          </cell>
        </row>
        <row r="1092">
          <cell r="J1092">
            <v>174.74</v>
          </cell>
        </row>
        <row r="1093">
          <cell r="J1093">
            <v>180.16</v>
          </cell>
        </row>
        <row r="1094">
          <cell r="J1094">
            <v>180.13</v>
          </cell>
        </row>
        <row r="1095">
          <cell r="J1095">
            <v>175.03</v>
          </cell>
        </row>
        <row r="1096">
          <cell r="J1096">
            <v>538.80999999999995</v>
          </cell>
        </row>
        <row r="1097">
          <cell r="J1097">
            <v>2532.59</v>
          </cell>
        </row>
        <row r="1098">
          <cell r="J1098">
            <v>4124.8100000000004</v>
          </cell>
        </row>
        <row r="1135">
          <cell r="J1135">
            <v>804.61</v>
          </cell>
        </row>
        <row r="1136">
          <cell r="J1136">
            <v>1453.51</v>
          </cell>
        </row>
        <row r="1137">
          <cell r="J1137">
            <v>5090.72</v>
          </cell>
        </row>
        <row r="1138">
          <cell r="J1138">
            <v>1746.78</v>
          </cell>
        </row>
        <row r="1139">
          <cell r="J1139">
            <v>1163.8699999999999</v>
          </cell>
        </row>
        <row r="1140">
          <cell r="J1140">
            <v>118.66</v>
          </cell>
        </row>
        <row r="1141">
          <cell r="J1141">
            <v>5.0199999999999996</v>
          </cell>
        </row>
        <row r="1142">
          <cell r="J1142">
            <v>3.91</v>
          </cell>
        </row>
        <row r="1143">
          <cell r="J1143">
            <v>29</v>
          </cell>
        </row>
        <row r="1144">
          <cell r="J1144">
            <v>489.73</v>
          </cell>
        </row>
        <row r="1145">
          <cell r="J1145">
            <v>1513.37</v>
          </cell>
        </row>
        <row r="1146">
          <cell r="J1146">
            <v>1988.51</v>
          </cell>
        </row>
        <row r="1147">
          <cell r="J1147">
            <v>1249.71</v>
          </cell>
        </row>
        <row r="1148">
          <cell r="J1148">
            <v>1254.28</v>
          </cell>
        </row>
        <row r="1149">
          <cell r="J1149">
            <v>726.38</v>
          </cell>
        </row>
        <row r="1150">
          <cell r="J1150">
            <v>166.15</v>
          </cell>
        </row>
        <row r="1151">
          <cell r="J1151">
            <v>64.06</v>
          </cell>
        </row>
        <row r="1152">
          <cell r="J1152">
            <v>74.599999999999994</v>
          </cell>
        </row>
        <row r="1153">
          <cell r="J1153">
            <v>102.5</v>
          </cell>
        </row>
        <row r="1154">
          <cell r="J1154">
            <v>110.47</v>
          </cell>
        </row>
        <row r="1155">
          <cell r="J1155">
            <v>70.47</v>
          </cell>
        </row>
        <row r="1156">
          <cell r="J1156">
            <v>263.55</v>
          </cell>
        </row>
        <row r="1157">
          <cell r="J1157">
            <v>629.70000000000005</v>
          </cell>
        </row>
        <row r="1158">
          <cell r="J1158">
            <v>916.66</v>
          </cell>
        </row>
        <row r="1171">
          <cell r="J1171">
            <v>8358.4500000000007</v>
          </cell>
        </row>
        <row r="1172">
          <cell r="J1172">
            <v>6392.86</v>
          </cell>
        </row>
        <row r="1173">
          <cell r="J1173">
            <v>4994.42</v>
          </cell>
        </row>
        <row r="1174">
          <cell r="J1174">
            <v>6684.04</v>
          </cell>
        </row>
        <row r="1175">
          <cell r="J1175">
            <v>3533.61</v>
          </cell>
        </row>
        <row r="1176">
          <cell r="J1176">
            <v>703.69</v>
          </cell>
        </row>
        <row r="1177">
          <cell r="J1177">
            <v>724.32</v>
          </cell>
        </row>
        <row r="1178">
          <cell r="J1178">
            <v>333.06</v>
          </cell>
        </row>
        <row r="1179">
          <cell r="J1179">
            <v>299.66000000000003</v>
          </cell>
        </row>
        <row r="1180">
          <cell r="J1180">
            <v>1794.94</v>
          </cell>
        </row>
        <row r="1181">
          <cell r="J1181">
            <v>4086.79</v>
          </cell>
        </row>
        <row r="1182">
          <cell r="J1182">
            <v>5873.74</v>
          </cell>
        </row>
        <row r="1195">
          <cell r="J1195">
            <v>1249.44</v>
          </cell>
        </row>
        <row r="1196">
          <cell r="J1196">
            <v>1195.92</v>
          </cell>
        </row>
        <row r="1197">
          <cell r="J1197">
            <v>890.2</v>
          </cell>
        </row>
        <row r="1198">
          <cell r="J1198">
            <v>402.75</v>
          </cell>
        </row>
        <row r="1199">
          <cell r="J1199">
            <v>156.22999999999999</v>
          </cell>
        </row>
        <row r="1200">
          <cell r="J1200">
            <v>40.869999999999997</v>
          </cell>
        </row>
        <row r="1201">
          <cell r="J1201">
            <v>19.989999999999998</v>
          </cell>
        </row>
        <row r="1202">
          <cell r="J1202">
            <v>20.43</v>
          </cell>
        </row>
        <row r="1203">
          <cell r="J1203">
            <v>13.5</v>
          </cell>
        </row>
        <row r="1204">
          <cell r="J1204">
            <v>265.75</v>
          </cell>
        </row>
        <row r="1205">
          <cell r="J1205">
            <v>820.85</v>
          </cell>
        </row>
        <row r="1206">
          <cell r="J1206">
            <v>1048.5899999999999</v>
          </cell>
        </row>
        <row r="1207">
          <cell r="J1207">
            <v>6061.44</v>
          </cell>
        </row>
        <row r="1208">
          <cell r="J1208">
            <v>6927.94</v>
          </cell>
        </row>
        <row r="1209">
          <cell r="J1209">
            <v>7075.69</v>
          </cell>
        </row>
        <row r="1210">
          <cell r="J1210">
            <v>2252.85</v>
          </cell>
        </row>
        <row r="1211">
          <cell r="J1211">
            <v>1029.04</v>
          </cell>
        </row>
        <row r="1212">
          <cell r="J1212">
            <v>196.71</v>
          </cell>
        </row>
        <row r="1213">
          <cell r="J1213">
            <v>266.17</v>
          </cell>
        </row>
        <row r="1214">
          <cell r="J1214">
            <v>152.79</v>
          </cell>
        </row>
        <row r="1215">
          <cell r="J1215">
            <v>87.28</v>
          </cell>
        </row>
        <row r="1216">
          <cell r="J1216">
            <v>658.39</v>
          </cell>
        </row>
        <row r="1217">
          <cell r="J1217">
            <v>3029.16</v>
          </cell>
        </row>
        <row r="1218">
          <cell r="J1218">
            <v>5209.1000000000004</v>
          </cell>
        </row>
        <row r="1231">
          <cell r="J1231">
            <v>19682</v>
          </cell>
        </row>
        <row r="1232">
          <cell r="J1232">
            <v>22561</v>
          </cell>
        </row>
        <row r="1233">
          <cell r="J1233">
            <v>13095</v>
          </cell>
        </row>
        <row r="1234">
          <cell r="J1234">
            <v>10385</v>
          </cell>
        </row>
        <row r="1235">
          <cell r="J1235">
            <v>4647</v>
          </cell>
        </row>
        <row r="1236">
          <cell r="J1236">
            <v>6210</v>
          </cell>
        </row>
        <row r="1237">
          <cell r="J1237">
            <v>21927</v>
          </cell>
        </row>
        <row r="1238">
          <cell r="J1238">
            <v>2852</v>
          </cell>
        </row>
        <row r="1239">
          <cell r="J1239">
            <v>2773</v>
          </cell>
        </row>
        <row r="1240">
          <cell r="J1240">
            <v>2824</v>
          </cell>
        </row>
        <row r="1241">
          <cell r="J1241">
            <v>10678</v>
          </cell>
        </row>
        <row r="1242">
          <cell r="J1242">
            <v>14531</v>
          </cell>
        </row>
        <row r="1255">
          <cell r="J1255">
            <v>29913</v>
          </cell>
        </row>
        <row r="1256">
          <cell r="J1256">
            <v>23953</v>
          </cell>
        </row>
        <row r="1257">
          <cell r="J1257">
            <v>20700</v>
          </cell>
        </row>
        <row r="1258">
          <cell r="J1258">
            <v>16178</v>
          </cell>
        </row>
        <row r="1259">
          <cell r="J1259">
            <v>930</v>
          </cell>
        </row>
        <row r="1260">
          <cell r="J1260">
            <v>3615</v>
          </cell>
        </row>
        <row r="1261">
          <cell r="J1261">
            <v>3562</v>
          </cell>
        </row>
        <row r="1262">
          <cell r="J1262">
            <v>2494</v>
          </cell>
        </row>
        <row r="1263">
          <cell r="J1263">
            <v>5177</v>
          </cell>
        </row>
        <row r="1264">
          <cell r="J1264">
            <v>5060</v>
          </cell>
        </row>
        <row r="1265">
          <cell r="J1265">
            <v>6990</v>
          </cell>
        </row>
        <row r="1266">
          <cell r="J1266">
            <v>11146</v>
          </cell>
        </row>
        <row r="1279">
          <cell r="J1279">
            <v>11438</v>
          </cell>
        </row>
        <row r="1280">
          <cell r="J1280">
            <v>10635</v>
          </cell>
        </row>
        <row r="1281">
          <cell r="J1281">
            <v>10818</v>
          </cell>
        </row>
        <row r="1282">
          <cell r="J1282">
            <v>9436</v>
          </cell>
        </row>
        <row r="1283">
          <cell r="J1283">
            <v>1569</v>
          </cell>
        </row>
        <row r="1284">
          <cell r="J1284">
            <v>5638</v>
          </cell>
        </row>
        <row r="1285">
          <cell r="J1285">
            <v>3330</v>
          </cell>
        </row>
        <row r="1286">
          <cell r="J1286">
            <v>5454</v>
          </cell>
        </row>
        <row r="1287">
          <cell r="J1287">
            <v>5454</v>
          </cell>
        </row>
        <row r="1288">
          <cell r="J1288">
            <v>5635</v>
          </cell>
        </row>
        <row r="1289">
          <cell r="J1289">
            <v>6261</v>
          </cell>
        </row>
        <row r="1290">
          <cell r="J1290">
            <v>8797</v>
          </cell>
        </row>
        <row r="1303">
          <cell r="J1303">
            <v>16557</v>
          </cell>
        </row>
        <row r="1304">
          <cell r="J1304">
            <v>14866</v>
          </cell>
        </row>
        <row r="1305">
          <cell r="J1305">
            <v>15056</v>
          </cell>
        </row>
        <row r="1306">
          <cell r="J1306">
            <v>14501</v>
          </cell>
        </row>
        <row r="1307">
          <cell r="J1307">
            <v>4292</v>
          </cell>
        </row>
        <row r="1308">
          <cell r="J1308">
            <v>3</v>
          </cell>
        </row>
        <row r="1309">
          <cell r="J1309">
            <v>8</v>
          </cell>
        </row>
        <row r="1310">
          <cell r="J1310">
            <v>3</v>
          </cell>
        </row>
        <row r="1311">
          <cell r="J1311">
            <v>14</v>
          </cell>
        </row>
        <row r="1312">
          <cell r="J1312">
            <v>7087</v>
          </cell>
        </row>
        <row r="1313">
          <cell r="J1313">
            <v>10002</v>
          </cell>
        </row>
        <row r="1314">
          <cell r="J1314">
            <v>14906</v>
          </cell>
        </row>
        <row r="1327">
          <cell r="J1327">
            <v>17112</v>
          </cell>
        </row>
        <row r="1328">
          <cell r="J1328">
            <v>20050</v>
          </cell>
        </row>
        <row r="1329">
          <cell r="J1329">
            <v>20369</v>
          </cell>
        </row>
        <row r="1330">
          <cell r="J1330">
            <v>10934</v>
          </cell>
        </row>
        <row r="1331">
          <cell r="J1331">
            <v>8925</v>
          </cell>
        </row>
        <row r="1332">
          <cell r="J1332">
            <v>527</v>
          </cell>
        </row>
        <row r="1333">
          <cell r="J1333">
            <v>561</v>
          </cell>
        </row>
        <row r="1334">
          <cell r="J1334">
            <v>527</v>
          </cell>
        </row>
        <row r="1335">
          <cell r="J1335">
            <v>578</v>
          </cell>
        </row>
        <row r="1336">
          <cell r="J1336">
            <v>510</v>
          </cell>
        </row>
        <row r="1337">
          <cell r="J1337">
            <v>313</v>
          </cell>
        </row>
        <row r="1338">
          <cell r="J1338">
            <v>12687</v>
          </cell>
        </row>
        <row r="1375">
          <cell r="J1375">
            <v>18769</v>
          </cell>
        </row>
        <row r="1376">
          <cell r="J1376">
            <v>129658</v>
          </cell>
        </row>
        <row r="1377">
          <cell r="J1377">
            <v>53859</v>
          </cell>
        </row>
        <row r="1378">
          <cell r="J1378">
            <v>42443</v>
          </cell>
        </row>
        <row r="1379">
          <cell r="J1379">
            <v>31235</v>
          </cell>
        </row>
        <row r="1380">
          <cell r="J1380">
            <v>20476</v>
          </cell>
        </row>
        <row r="1381">
          <cell r="J1381">
            <v>742</v>
          </cell>
        </row>
        <row r="1382">
          <cell r="J1382">
            <v>39517</v>
          </cell>
        </row>
        <row r="1383">
          <cell r="J1383">
            <v>21244</v>
          </cell>
        </row>
        <row r="1384">
          <cell r="J1384">
            <v>33506</v>
          </cell>
        </row>
        <row r="1385">
          <cell r="J1385">
            <v>67523</v>
          </cell>
        </row>
        <row r="1386">
          <cell r="J1386">
            <v>14023</v>
          </cell>
        </row>
        <row r="1399">
          <cell r="J1399">
            <v>38348</v>
          </cell>
        </row>
        <row r="1400">
          <cell r="J1400">
            <v>51774</v>
          </cell>
        </row>
        <row r="1401">
          <cell r="J1401">
            <v>30127</v>
          </cell>
        </row>
        <row r="1402">
          <cell r="J1402">
            <v>21160</v>
          </cell>
        </row>
        <row r="1403">
          <cell r="J1403">
            <v>13595</v>
          </cell>
        </row>
        <row r="1404">
          <cell r="J1404">
            <v>3371</v>
          </cell>
        </row>
        <row r="1405">
          <cell r="J1405">
            <v>3164</v>
          </cell>
        </row>
        <row r="1406">
          <cell r="J1406">
            <v>3479</v>
          </cell>
        </row>
        <row r="1407">
          <cell r="J1407">
            <v>3160</v>
          </cell>
        </row>
        <row r="1408">
          <cell r="J1408">
            <v>3067</v>
          </cell>
        </row>
        <row r="1409">
          <cell r="J1409">
            <v>24715</v>
          </cell>
        </row>
        <row r="1410">
          <cell r="J1410">
            <v>30792</v>
          </cell>
        </row>
        <row r="1435">
          <cell r="J1435">
            <v>9976</v>
          </cell>
        </row>
        <row r="1436">
          <cell r="J1436">
            <v>9782</v>
          </cell>
        </row>
        <row r="1437">
          <cell r="J1437">
            <v>7031</v>
          </cell>
        </row>
        <row r="1438">
          <cell r="J1438">
            <v>6835</v>
          </cell>
        </row>
        <row r="1439">
          <cell r="J1439">
            <v>5721</v>
          </cell>
        </row>
        <row r="1440">
          <cell r="J1440">
            <v>161</v>
          </cell>
        </row>
        <row r="1441">
          <cell r="J1441">
            <v>161</v>
          </cell>
        </row>
        <row r="1442">
          <cell r="J1442">
            <v>172</v>
          </cell>
        </row>
        <row r="1443">
          <cell r="J1443">
            <v>161</v>
          </cell>
        </row>
        <row r="1444">
          <cell r="J1444">
            <v>156</v>
          </cell>
        </row>
        <row r="1445">
          <cell r="J1445">
            <v>172</v>
          </cell>
        </row>
        <row r="1446">
          <cell r="J1446">
            <v>15301</v>
          </cell>
        </row>
        <row r="1447">
          <cell r="J1447">
            <v>55</v>
          </cell>
        </row>
        <row r="1448">
          <cell r="J1448">
            <v>42371</v>
          </cell>
        </row>
        <row r="1449">
          <cell r="J1449">
            <v>21541</v>
          </cell>
        </row>
        <row r="1450">
          <cell r="J1450">
            <v>16116</v>
          </cell>
        </row>
        <row r="1451">
          <cell r="J1451">
            <v>11252</v>
          </cell>
        </row>
        <row r="1452">
          <cell r="J1452">
            <v>6954</v>
          </cell>
        </row>
        <row r="1453">
          <cell r="J1453">
            <v>3659</v>
          </cell>
        </row>
        <row r="1454">
          <cell r="J1454">
            <v>3276</v>
          </cell>
        </row>
        <row r="1455">
          <cell r="J1455">
            <v>3585</v>
          </cell>
        </row>
        <row r="1456">
          <cell r="J1456">
            <v>3957</v>
          </cell>
        </row>
        <row r="1457">
          <cell r="J1457">
            <v>8576</v>
          </cell>
        </row>
        <row r="1458">
          <cell r="J1458">
            <v>16377</v>
          </cell>
        </row>
        <row r="1471">
          <cell r="J1471">
            <v>19126</v>
          </cell>
        </row>
        <row r="1472">
          <cell r="J1472">
            <v>19366</v>
          </cell>
        </row>
        <row r="1473">
          <cell r="J1473">
            <v>2746</v>
          </cell>
        </row>
        <row r="1474">
          <cell r="J1474">
            <v>2696</v>
          </cell>
        </row>
        <row r="1475">
          <cell r="J1475">
            <v>2114</v>
          </cell>
        </row>
        <row r="1476">
          <cell r="J1476">
            <v>1845</v>
          </cell>
        </row>
        <row r="1477">
          <cell r="J1477">
            <v>1390</v>
          </cell>
        </row>
        <row r="1478">
          <cell r="J1478">
            <v>10000</v>
          </cell>
        </row>
        <row r="1479">
          <cell r="J1479">
            <v>4704</v>
          </cell>
        </row>
        <row r="1480">
          <cell r="J1480">
            <v>7908</v>
          </cell>
        </row>
        <row r="1481">
          <cell r="J1481">
            <v>13067</v>
          </cell>
        </row>
        <row r="1482">
          <cell r="J1482">
            <v>35234</v>
          </cell>
        </row>
        <row r="1507">
          <cell r="J1507">
            <v>12668</v>
          </cell>
        </row>
        <row r="1508">
          <cell r="J1508">
            <v>12932</v>
          </cell>
        </row>
        <row r="1509">
          <cell r="J1509">
            <v>12714</v>
          </cell>
        </row>
        <row r="1510">
          <cell r="J1510">
            <v>10862</v>
          </cell>
        </row>
        <row r="1511">
          <cell r="J1511">
            <v>4116</v>
          </cell>
        </row>
        <row r="1512">
          <cell r="J1512">
            <v>2888</v>
          </cell>
        </row>
        <row r="1513">
          <cell r="J1513">
            <v>353</v>
          </cell>
        </row>
        <row r="1514">
          <cell r="J1514">
            <v>378</v>
          </cell>
        </row>
        <row r="1515">
          <cell r="J1515">
            <v>354</v>
          </cell>
        </row>
        <row r="1516">
          <cell r="J1516">
            <v>4514</v>
          </cell>
        </row>
        <row r="1517">
          <cell r="J1517">
            <v>9118</v>
          </cell>
        </row>
        <row r="1518">
          <cell r="J1518">
            <v>15196</v>
          </cell>
        </row>
        <row r="1531">
          <cell r="J1531">
            <v>70310</v>
          </cell>
        </row>
        <row r="1532">
          <cell r="J1532">
            <v>56781</v>
          </cell>
        </row>
        <row r="1533">
          <cell r="J1533">
            <v>33193</v>
          </cell>
        </row>
        <row r="1534">
          <cell r="J1534">
            <v>40250</v>
          </cell>
        </row>
        <row r="1535">
          <cell r="J1535">
            <v>16238</v>
          </cell>
        </row>
        <row r="1536">
          <cell r="J1536">
            <v>10774</v>
          </cell>
        </row>
        <row r="1537">
          <cell r="J1537">
            <v>10234</v>
          </cell>
        </row>
        <row r="1538">
          <cell r="J1538">
            <v>14417</v>
          </cell>
        </row>
        <row r="1539">
          <cell r="J1539">
            <v>11294</v>
          </cell>
        </row>
        <row r="1540">
          <cell r="J1540">
            <v>9528</v>
          </cell>
        </row>
        <row r="1541">
          <cell r="J1541">
            <v>34536</v>
          </cell>
        </row>
        <row r="1542">
          <cell r="J1542">
            <v>38288</v>
          </cell>
        </row>
        <row r="1567">
          <cell r="J1567">
            <v>10</v>
          </cell>
        </row>
        <row r="1568">
          <cell r="J1568">
            <v>27024</v>
          </cell>
        </row>
        <row r="1569">
          <cell r="J1569">
            <v>11440</v>
          </cell>
        </row>
        <row r="1570">
          <cell r="J1570">
            <v>11096</v>
          </cell>
        </row>
        <row r="1571">
          <cell r="J1571">
            <v>11137</v>
          </cell>
        </row>
        <row r="1572">
          <cell r="J1572">
            <v>1296</v>
          </cell>
        </row>
        <row r="1573">
          <cell r="J1573">
            <v>1251</v>
          </cell>
        </row>
        <row r="1574">
          <cell r="J1574">
            <v>1326</v>
          </cell>
        </row>
        <row r="1575">
          <cell r="J1575">
            <v>1290</v>
          </cell>
        </row>
        <row r="1576">
          <cell r="J1576">
            <v>1168</v>
          </cell>
        </row>
        <row r="1577">
          <cell r="J1577">
            <v>11090</v>
          </cell>
        </row>
        <row r="1578">
          <cell r="J1578">
            <v>11506</v>
          </cell>
        </row>
        <row r="1579">
          <cell r="J1579">
            <v>17040</v>
          </cell>
        </row>
        <row r="1580">
          <cell r="J1580">
            <v>22180</v>
          </cell>
        </row>
        <row r="1581">
          <cell r="J1581">
            <v>14015</v>
          </cell>
        </row>
        <row r="1582">
          <cell r="J1582">
            <v>8176</v>
          </cell>
        </row>
        <row r="1583">
          <cell r="J1583">
            <v>7189</v>
          </cell>
        </row>
        <row r="1584">
          <cell r="J1584">
            <v>96</v>
          </cell>
        </row>
        <row r="1585">
          <cell r="J1585">
            <v>87</v>
          </cell>
        </row>
        <row r="1586">
          <cell r="J1586">
            <v>96</v>
          </cell>
        </row>
        <row r="1587">
          <cell r="J1587">
            <v>90</v>
          </cell>
        </row>
        <row r="1588">
          <cell r="J1588">
            <v>85</v>
          </cell>
        </row>
        <row r="1589">
          <cell r="J1589">
            <v>7756</v>
          </cell>
        </row>
        <row r="1590">
          <cell r="J1590">
            <v>12310</v>
          </cell>
        </row>
        <row r="1628">
          <cell r="J1628">
            <v>3260.43</v>
          </cell>
        </row>
        <row r="1629">
          <cell r="J1629">
            <v>2712.5</v>
          </cell>
        </row>
        <row r="1630">
          <cell r="J1630">
            <v>2230.2800000000002</v>
          </cell>
        </row>
        <row r="1631">
          <cell r="J1631">
            <v>1338.64</v>
          </cell>
        </row>
        <row r="1632">
          <cell r="J1632">
            <v>677.09</v>
          </cell>
        </row>
        <row r="1633">
          <cell r="J1633">
            <v>190.71</v>
          </cell>
        </row>
        <row r="1634">
          <cell r="J1634">
            <v>148.33000000000001</v>
          </cell>
        </row>
        <row r="1635">
          <cell r="J1635">
            <v>118.48</v>
          </cell>
        </row>
        <row r="1636">
          <cell r="J1636">
            <v>129.35</v>
          </cell>
        </row>
        <row r="1637">
          <cell r="J1637">
            <v>571.34</v>
          </cell>
        </row>
        <row r="1638">
          <cell r="J1638">
            <v>1926.55</v>
          </cell>
        </row>
        <row r="1639">
          <cell r="J1639">
            <v>2260.7800000000002</v>
          </cell>
        </row>
        <row r="1640">
          <cell r="J1640">
            <v>5673.31</v>
          </cell>
        </row>
        <row r="1641">
          <cell r="J1641">
            <v>9345.26</v>
          </cell>
        </row>
        <row r="1642">
          <cell r="J1642">
            <v>11789.45</v>
          </cell>
        </row>
        <row r="1643">
          <cell r="J1643">
            <v>6079.44</v>
          </cell>
        </row>
        <row r="1644">
          <cell r="J1644">
            <v>1005.71</v>
          </cell>
        </row>
        <row r="1645">
          <cell r="J1645">
            <v>139.02000000000001</v>
          </cell>
        </row>
        <row r="1646">
          <cell r="J1646">
            <v>217.44</v>
          </cell>
        </row>
        <row r="1647">
          <cell r="J1647">
            <v>179.71</v>
          </cell>
        </row>
        <row r="1648">
          <cell r="J1648">
            <v>279.83999999999997</v>
          </cell>
        </row>
        <row r="1649">
          <cell r="J1649">
            <v>781.71</v>
          </cell>
        </row>
        <row r="1650">
          <cell r="J1650">
            <v>1520.76</v>
          </cell>
        </row>
        <row r="1651">
          <cell r="J1651">
            <v>4615.9799999999996</v>
          </cell>
        </row>
        <row r="1652">
          <cell r="J1652">
            <v>0</v>
          </cell>
        </row>
        <row r="1653">
          <cell r="J1653">
            <v>0</v>
          </cell>
        </row>
        <row r="1654">
          <cell r="J1654">
            <v>0</v>
          </cell>
        </row>
        <row r="1655">
          <cell r="J1655">
            <v>0</v>
          </cell>
        </row>
        <row r="1656">
          <cell r="J1656">
            <v>0</v>
          </cell>
        </row>
        <row r="1657">
          <cell r="J1657">
            <v>15.48</v>
          </cell>
        </row>
        <row r="1658">
          <cell r="J1658">
            <v>26.73</v>
          </cell>
        </row>
        <row r="1659">
          <cell r="J1659">
            <v>21.11</v>
          </cell>
        </row>
        <row r="1660">
          <cell r="J1660">
            <v>20.43</v>
          </cell>
        </row>
        <row r="1661">
          <cell r="J1661">
            <v>177.79</v>
          </cell>
        </row>
        <row r="1662">
          <cell r="J1662">
            <v>709.12</v>
          </cell>
        </row>
        <row r="1663">
          <cell r="J1663">
            <v>954.53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0"/>
  <sheetViews>
    <sheetView tabSelected="1" topLeftCell="A2" zoomScale="80" zoomScaleNormal="80" workbookViewId="0">
      <selection activeCell="B16" sqref="B16"/>
    </sheetView>
  </sheetViews>
  <sheetFormatPr defaultRowHeight="15" x14ac:dyDescent="0.25"/>
  <cols>
    <col min="1" max="1" width="48.90625" customWidth="1"/>
    <col min="2" max="2" width="17" customWidth="1"/>
    <col min="3" max="3" width="21.7265625" customWidth="1"/>
    <col min="4" max="4" width="18" customWidth="1"/>
    <col min="5" max="5" width="11.7265625" customWidth="1"/>
    <col min="6" max="6" width="16.453125" customWidth="1"/>
    <col min="7" max="7" width="8.7265625" customWidth="1"/>
    <col min="8" max="8" width="15.81640625" hidden="1" customWidth="1"/>
    <col min="9" max="15" width="15.81640625" customWidth="1"/>
    <col min="16" max="16" width="15.81640625" hidden="1" customWidth="1"/>
    <col min="17" max="30" width="15.81640625" customWidth="1"/>
  </cols>
  <sheetData>
    <row r="1" spans="1:40" ht="44.25" customHeight="1" x14ac:dyDescent="0.4">
      <c r="A1" s="46" t="s">
        <v>221</v>
      </c>
      <c r="B1" s="46"/>
      <c r="C1" s="46"/>
      <c r="D1" s="46"/>
      <c r="E1" s="46"/>
      <c r="F1" s="40"/>
      <c r="G1" s="40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3"/>
    </row>
    <row r="2" spans="1:40" ht="15.6" x14ac:dyDescent="0.3">
      <c r="A2" s="41" t="s">
        <v>0</v>
      </c>
      <c r="B2" s="42" t="s">
        <v>222</v>
      </c>
      <c r="C2" s="4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3"/>
    </row>
    <row r="3" spans="1:40" ht="15.6" x14ac:dyDescent="0.3">
      <c r="A3" s="12" t="s">
        <v>1</v>
      </c>
      <c r="B3" s="15" t="s">
        <v>2</v>
      </c>
      <c r="C3" s="44"/>
      <c r="D3" s="4"/>
      <c r="E3" s="4"/>
      <c r="F3" s="4"/>
      <c r="G3" s="5"/>
      <c r="H3" s="6"/>
      <c r="I3" s="6"/>
      <c r="J3" s="7"/>
      <c r="K3" s="8"/>
      <c r="L3" s="7"/>
      <c r="M3" s="8"/>
      <c r="N3" s="8"/>
      <c r="O3" s="8"/>
      <c r="P3" s="8"/>
      <c r="Q3" s="8"/>
      <c r="R3" s="8"/>
      <c r="S3" s="8"/>
      <c r="T3" s="8"/>
      <c r="U3" s="8"/>
      <c r="V3" s="8"/>
      <c r="W3" s="7"/>
      <c r="X3" s="8"/>
      <c r="Y3" s="9"/>
      <c r="Z3" s="10"/>
      <c r="AA3" s="7"/>
      <c r="AB3" s="8"/>
      <c r="AC3" s="9"/>
      <c r="AD3" s="10"/>
      <c r="AE3" s="3"/>
    </row>
    <row r="4" spans="1:40" ht="15.6" x14ac:dyDescent="0.3">
      <c r="A4" s="14" t="s">
        <v>3</v>
      </c>
      <c r="B4" s="15" t="s">
        <v>4</v>
      </c>
      <c r="C4" s="45"/>
      <c r="D4" s="1"/>
      <c r="E4" s="1"/>
      <c r="F4" s="1"/>
      <c r="G4" s="8"/>
      <c r="H4" s="11"/>
      <c r="I4" s="11"/>
      <c r="J4" s="7"/>
      <c r="K4" s="8"/>
      <c r="L4" s="7"/>
      <c r="M4" s="8"/>
      <c r="N4" s="8"/>
      <c r="O4" s="8"/>
      <c r="P4" s="8"/>
      <c r="Q4" s="8"/>
      <c r="R4" s="8"/>
      <c r="S4" s="8"/>
      <c r="T4" s="8"/>
      <c r="U4" s="8"/>
      <c r="V4" s="8"/>
      <c r="W4" s="7"/>
      <c r="X4" s="8"/>
      <c r="Y4" s="9"/>
      <c r="Z4" s="10"/>
      <c r="AA4" s="7"/>
      <c r="AB4" s="8"/>
      <c r="AC4" s="9"/>
      <c r="AD4" s="10"/>
      <c r="AE4" s="3"/>
    </row>
    <row r="5" spans="1:40" ht="15.6" x14ac:dyDescent="0.3">
      <c r="A5" s="14" t="s">
        <v>5</v>
      </c>
      <c r="B5" s="15" t="s">
        <v>220</v>
      </c>
      <c r="C5" s="44"/>
      <c r="D5" s="17"/>
      <c r="E5" s="17"/>
      <c r="F5" s="18"/>
      <c r="G5" s="19"/>
      <c r="H5" s="11"/>
      <c r="I5" s="11"/>
      <c r="J5" s="7"/>
      <c r="K5" s="8"/>
      <c r="L5" s="7"/>
      <c r="M5" s="8"/>
      <c r="N5" s="8"/>
      <c r="O5" s="8"/>
      <c r="P5" s="8"/>
      <c r="Q5" s="8"/>
      <c r="R5" s="8"/>
      <c r="S5" s="8"/>
      <c r="T5" s="8"/>
      <c r="U5" s="8"/>
      <c r="V5" s="8"/>
      <c r="W5" s="7"/>
      <c r="X5" s="8"/>
      <c r="Y5" s="9"/>
      <c r="Z5" s="10"/>
      <c r="AA5" s="7"/>
      <c r="AB5" s="8"/>
      <c r="AC5" s="9"/>
      <c r="AD5" s="10"/>
      <c r="AE5" s="3"/>
    </row>
    <row r="6" spans="1:40" ht="15.6" x14ac:dyDescent="0.3">
      <c r="A6" s="14"/>
      <c r="B6" s="13"/>
      <c r="C6" s="16"/>
      <c r="D6" s="17"/>
      <c r="E6" s="17"/>
      <c r="F6" s="18"/>
      <c r="G6" s="19"/>
      <c r="H6" s="11"/>
      <c r="I6" s="11"/>
      <c r="J6" s="7"/>
      <c r="K6" s="8"/>
      <c r="L6" s="7"/>
      <c r="M6" s="8"/>
      <c r="N6" s="8"/>
      <c r="O6" s="8"/>
      <c r="P6" s="8"/>
      <c r="Q6" s="8"/>
      <c r="R6" s="8"/>
      <c r="S6" s="8"/>
      <c r="T6" s="8"/>
      <c r="U6" s="8"/>
      <c r="V6" s="8"/>
      <c r="W6" s="7"/>
      <c r="X6" s="8"/>
      <c r="Y6" s="9"/>
      <c r="Z6" s="10"/>
      <c r="AA6" s="7"/>
      <c r="AB6" s="8"/>
      <c r="AC6" s="9"/>
      <c r="AD6" s="10"/>
      <c r="AE6" s="3"/>
    </row>
    <row r="8" spans="1:40" ht="65.400000000000006" thickBot="1" x14ac:dyDescent="0.35">
      <c r="A8" s="33" t="s">
        <v>6</v>
      </c>
      <c r="B8" s="34" t="s">
        <v>7</v>
      </c>
      <c r="C8" s="35" t="s">
        <v>8</v>
      </c>
      <c r="D8" s="35" t="s">
        <v>9</v>
      </c>
      <c r="E8" s="35" t="s">
        <v>10</v>
      </c>
      <c r="F8" s="36" t="s">
        <v>11</v>
      </c>
      <c r="G8" s="36" t="s">
        <v>12</v>
      </c>
      <c r="H8" s="48" t="s">
        <v>251</v>
      </c>
      <c r="I8" s="59" t="s">
        <v>254</v>
      </c>
      <c r="J8" s="37" t="s">
        <v>13</v>
      </c>
      <c r="K8" s="38" t="s">
        <v>14</v>
      </c>
      <c r="L8" s="37" t="s">
        <v>15</v>
      </c>
      <c r="M8" s="38" t="s">
        <v>16</v>
      </c>
      <c r="N8" s="49" t="s">
        <v>246</v>
      </c>
      <c r="O8" s="49" t="s">
        <v>247</v>
      </c>
      <c r="P8" s="37" t="s">
        <v>245</v>
      </c>
      <c r="Q8" s="37" t="s">
        <v>252</v>
      </c>
      <c r="R8" s="39" t="s">
        <v>250</v>
      </c>
      <c r="S8" s="39" t="s">
        <v>253</v>
      </c>
      <c r="T8" s="37" t="s">
        <v>255</v>
      </c>
      <c r="U8" s="37" t="s">
        <v>256</v>
      </c>
      <c r="V8" s="25"/>
      <c r="W8" s="24"/>
      <c r="X8" s="25"/>
      <c r="Y8" s="24"/>
      <c r="Z8" s="25"/>
      <c r="AA8" s="24"/>
      <c r="AB8" s="25"/>
      <c r="AC8" s="24"/>
      <c r="AD8" s="26"/>
      <c r="AE8" s="27"/>
      <c r="AF8" s="25"/>
      <c r="AG8" s="28"/>
      <c r="AH8" s="26"/>
      <c r="AI8" s="27"/>
      <c r="AJ8" s="29"/>
      <c r="AK8" s="29"/>
      <c r="AL8" s="29"/>
      <c r="AM8" s="30"/>
      <c r="AN8" s="31"/>
    </row>
    <row r="9" spans="1:40" ht="17.399999999999999" x14ac:dyDescent="0.25">
      <c r="A9" s="20" t="s">
        <v>18</v>
      </c>
      <c r="B9" s="20" t="s">
        <v>237</v>
      </c>
      <c r="C9" s="20" t="s">
        <v>19</v>
      </c>
      <c r="D9" s="20" t="s">
        <v>20</v>
      </c>
      <c r="E9" s="20" t="s">
        <v>21</v>
      </c>
      <c r="F9" s="21">
        <v>9940.9</v>
      </c>
      <c r="G9" s="47" t="s">
        <v>244</v>
      </c>
      <c r="H9" s="56">
        <v>13172.2</v>
      </c>
      <c r="I9" s="56">
        <f>H9*1000*365/1000/1000</f>
        <v>4807.8530000000001</v>
      </c>
      <c r="J9" s="22">
        <v>3618833.4</v>
      </c>
      <c r="K9" s="20" t="s">
        <v>17</v>
      </c>
      <c r="L9" s="22">
        <f>SUM('[2]Meter Entries'!$J$1231:$J$1242)</f>
        <v>132165</v>
      </c>
      <c r="M9" s="51" t="s">
        <v>22</v>
      </c>
      <c r="N9" s="52" t="s">
        <v>243</v>
      </c>
      <c r="O9" s="47" t="s">
        <v>248</v>
      </c>
      <c r="P9" s="32">
        <v>360.3</v>
      </c>
      <c r="Q9" s="32">
        <f t="shared" ref="Q9:Q40" si="0">P9*1000</f>
        <v>360300</v>
      </c>
      <c r="R9" s="32">
        <v>1.82</v>
      </c>
      <c r="S9" s="32">
        <f t="shared" ref="S9:S40" si="1">R9*F9*277.778</f>
        <v>5025681.2427639998</v>
      </c>
      <c r="T9" s="55">
        <f>S9/I9</f>
        <v>1045.3067601617604</v>
      </c>
      <c r="U9" s="20">
        <v>36.200000000000003</v>
      </c>
      <c r="V9" s="22"/>
      <c r="W9" s="20"/>
      <c r="X9" s="22"/>
      <c r="Y9" s="20"/>
      <c r="Z9" s="22"/>
      <c r="AA9" s="20"/>
      <c r="AB9" s="22"/>
      <c r="AC9" s="20"/>
      <c r="AD9" s="23"/>
      <c r="AE9" s="22"/>
      <c r="AF9" s="22"/>
      <c r="AG9" s="20"/>
      <c r="AH9" s="23"/>
      <c r="AI9" s="22"/>
      <c r="AM9" s="20"/>
      <c r="AN9" s="20"/>
    </row>
    <row r="10" spans="1:40" ht="17.399999999999999" x14ac:dyDescent="0.25">
      <c r="A10" s="20" t="s">
        <v>23</v>
      </c>
      <c r="B10" s="20" t="s">
        <v>237</v>
      </c>
      <c r="C10" s="20" t="s">
        <v>24</v>
      </c>
      <c r="D10" s="20" t="s">
        <v>25</v>
      </c>
      <c r="E10" s="20" t="s">
        <v>26</v>
      </c>
      <c r="F10" s="21">
        <v>16078.9</v>
      </c>
      <c r="G10" s="47" t="s">
        <v>244</v>
      </c>
      <c r="H10" s="56">
        <v>17077.599999999999</v>
      </c>
      <c r="I10" s="56">
        <f>H10*1000*365/1000/1000</f>
        <v>6233.3239999999996</v>
      </c>
      <c r="J10" s="22">
        <v>5506505.5999999996</v>
      </c>
      <c r="K10" s="20" t="s">
        <v>17</v>
      </c>
      <c r="L10" s="22">
        <f>SUM('[2]Meter Entries'!$J$1255:$J$1266)</f>
        <v>129718</v>
      </c>
      <c r="M10" s="51" t="s">
        <v>22</v>
      </c>
      <c r="N10" s="52" t="s">
        <v>243</v>
      </c>
      <c r="O10" s="47" t="s">
        <v>248</v>
      </c>
      <c r="P10" s="32">
        <v>410.3</v>
      </c>
      <c r="Q10" s="32">
        <f t="shared" si="0"/>
        <v>410300</v>
      </c>
      <c r="R10" s="32">
        <v>1.54</v>
      </c>
      <c r="S10" s="32">
        <f t="shared" si="1"/>
        <v>6878201.6136680013</v>
      </c>
      <c r="T10" s="55">
        <f>S10/I10</f>
        <v>1103.4564565660314</v>
      </c>
      <c r="U10" s="20">
        <v>25.5</v>
      </c>
      <c r="V10" s="22"/>
      <c r="W10" s="20"/>
      <c r="X10" s="22"/>
      <c r="Y10" s="20"/>
      <c r="Z10" s="22"/>
      <c r="AA10" s="20"/>
      <c r="AB10" s="22"/>
      <c r="AC10" s="20"/>
      <c r="AD10" s="23"/>
      <c r="AE10" s="22"/>
      <c r="AF10" s="22"/>
      <c r="AG10" s="20"/>
      <c r="AH10" s="23"/>
      <c r="AI10" s="22"/>
      <c r="AM10" s="20"/>
      <c r="AN10" s="20"/>
    </row>
    <row r="11" spans="1:40" ht="17.399999999999999" x14ac:dyDescent="0.25">
      <c r="A11" s="20" t="s">
        <v>27</v>
      </c>
      <c r="B11" s="20" t="s">
        <v>28</v>
      </c>
      <c r="C11" s="20" t="s">
        <v>29</v>
      </c>
      <c r="D11" s="20" t="s">
        <v>30</v>
      </c>
      <c r="E11" s="20" t="s">
        <v>31</v>
      </c>
      <c r="F11" s="21">
        <v>1038.7</v>
      </c>
      <c r="G11" s="47" t="s">
        <v>244</v>
      </c>
      <c r="H11" s="56" t="s">
        <v>243</v>
      </c>
      <c r="I11" s="56" t="s">
        <v>243</v>
      </c>
      <c r="J11" s="22">
        <v>81485.100000000006</v>
      </c>
      <c r="K11" s="20" t="s">
        <v>17</v>
      </c>
      <c r="L11" s="22">
        <f>SUM('[2]Meter Entries'!$J$223:$J$234)</f>
        <v>9815.09</v>
      </c>
      <c r="M11" s="51" t="s">
        <v>22</v>
      </c>
      <c r="N11" s="52" t="s">
        <v>243</v>
      </c>
      <c r="O11" s="47" t="s">
        <v>248</v>
      </c>
      <c r="P11" s="32">
        <v>21.3</v>
      </c>
      <c r="Q11" s="32">
        <f t="shared" si="0"/>
        <v>21300</v>
      </c>
      <c r="R11" s="32">
        <v>0.65</v>
      </c>
      <c r="S11" s="32">
        <f t="shared" si="1"/>
        <v>187543.20559000003</v>
      </c>
      <c r="T11" s="55" t="s">
        <v>243</v>
      </c>
      <c r="U11" s="20">
        <v>20.5</v>
      </c>
      <c r="V11" s="22"/>
      <c r="W11" s="20"/>
      <c r="X11" s="22"/>
      <c r="Y11" s="20"/>
      <c r="Z11" s="22"/>
      <c r="AA11" s="20"/>
      <c r="AB11" s="22"/>
      <c r="AC11" s="20"/>
      <c r="AD11" s="23"/>
      <c r="AE11" s="22"/>
      <c r="AF11" s="22"/>
      <c r="AG11" s="20"/>
      <c r="AH11" s="23"/>
      <c r="AI11" s="22"/>
      <c r="AM11" s="20"/>
      <c r="AN11" s="20"/>
    </row>
    <row r="12" spans="1:40" ht="17.399999999999999" x14ac:dyDescent="0.25">
      <c r="A12" s="20" t="s">
        <v>32</v>
      </c>
      <c r="B12" s="20" t="s">
        <v>237</v>
      </c>
      <c r="C12" s="20" t="s">
        <v>33</v>
      </c>
      <c r="D12" s="20" t="s">
        <v>20</v>
      </c>
      <c r="E12" s="20" t="s">
        <v>34</v>
      </c>
      <c r="F12" s="21">
        <v>2631.1</v>
      </c>
      <c r="G12" s="47" t="s">
        <v>244</v>
      </c>
      <c r="H12" s="56">
        <v>5254.6</v>
      </c>
      <c r="I12" s="56">
        <f>H12*1000*365/1000/1000</f>
        <v>1917.9290000000001</v>
      </c>
      <c r="J12" s="22">
        <v>1106991.3999999999</v>
      </c>
      <c r="K12" s="20" t="s">
        <v>17</v>
      </c>
      <c r="L12" s="22">
        <f>SUM('[2]Meter Entries'!$J$1279:$J$1290)</f>
        <v>84465</v>
      </c>
      <c r="M12" s="51" t="s">
        <v>22</v>
      </c>
      <c r="N12" s="52" t="s">
        <v>243</v>
      </c>
      <c r="O12" s="47" t="s">
        <v>248</v>
      </c>
      <c r="P12" s="32">
        <v>195.3</v>
      </c>
      <c r="Q12" s="32">
        <f t="shared" si="0"/>
        <v>195300</v>
      </c>
      <c r="R12" s="32">
        <v>2.75</v>
      </c>
      <c r="S12" s="32">
        <f t="shared" si="1"/>
        <v>2009869.6634500001</v>
      </c>
      <c r="T12" s="55">
        <f>S12/I12</f>
        <v>1047.9374697655649</v>
      </c>
      <c r="U12" s="20">
        <v>74.2</v>
      </c>
      <c r="V12" s="22"/>
      <c r="W12" s="20"/>
      <c r="X12" s="22"/>
      <c r="Y12" s="20"/>
      <c r="Z12" s="22"/>
      <c r="AA12" s="20"/>
      <c r="AB12" s="22"/>
      <c r="AC12" s="20"/>
      <c r="AD12" s="23"/>
      <c r="AE12" s="22"/>
      <c r="AF12" s="22"/>
      <c r="AG12" s="20"/>
      <c r="AH12" s="23"/>
      <c r="AI12" s="22"/>
      <c r="AM12" s="20"/>
      <c r="AN12" s="20"/>
    </row>
    <row r="13" spans="1:40" ht="17.399999999999999" x14ac:dyDescent="0.25">
      <c r="A13" s="20" t="s">
        <v>35</v>
      </c>
      <c r="B13" s="20" t="s">
        <v>238</v>
      </c>
      <c r="C13" s="20" t="s">
        <v>36</v>
      </c>
      <c r="D13" s="20" t="s">
        <v>37</v>
      </c>
      <c r="E13" s="20" t="s">
        <v>38</v>
      </c>
      <c r="F13" s="21">
        <v>16613.7</v>
      </c>
      <c r="G13" s="47" t="s">
        <v>244</v>
      </c>
      <c r="H13" s="56">
        <v>50830.400000000001</v>
      </c>
      <c r="I13" s="56">
        <f>H13*1000*365/1000/1000</f>
        <v>18553.096000000001</v>
      </c>
      <c r="J13" s="22">
        <v>5659074.4540000008</v>
      </c>
      <c r="K13" s="20" t="s">
        <v>17</v>
      </c>
      <c r="L13" s="22">
        <f>SUM('[2]Meter Entries'!$J$1303:$J$1314)</f>
        <v>97295</v>
      </c>
      <c r="M13" s="51" t="s">
        <v>22</v>
      </c>
      <c r="N13" s="52" t="s">
        <v>243</v>
      </c>
      <c r="O13" s="47" t="s">
        <v>248</v>
      </c>
      <c r="P13" s="32">
        <v>199.4</v>
      </c>
      <c r="Q13" s="32">
        <f t="shared" si="0"/>
        <v>199400</v>
      </c>
      <c r="R13" s="32">
        <v>0.31</v>
      </c>
      <c r="S13" s="32">
        <f t="shared" si="1"/>
        <v>1430625.3111660001</v>
      </c>
      <c r="T13" s="55">
        <f>S13/I13</f>
        <v>77.109788639373178</v>
      </c>
      <c r="U13" s="20">
        <v>12</v>
      </c>
      <c r="V13" s="22"/>
      <c r="W13" s="20"/>
      <c r="X13" s="22"/>
      <c r="Y13" s="20"/>
      <c r="Z13" s="22"/>
      <c r="AA13" s="20"/>
      <c r="AB13" s="22"/>
      <c r="AC13" s="20"/>
      <c r="AD13" s="23"/>
      <c r="AE13" s="22"/>
      <c r="AF13" s="22"/>
      <c r="AG13" s="20"/>
      <c r="AH13" s="23"/>
      <c r="AI13" s="22"/>
      <c r="AM13" s="20"/>
      <c r="AN13" s="20"/>
    </row>
    <row r="14" spans="1:40" ht="17.399999999999999" x14ac:dyDescent="0.25">
      <c r="A14" s="20" t="s">
        <v>39</v>
      </c>
      <c r="B14" s="20" t="s">
        <v>239</v>
      </c>
      <c r="C14" s="20" t="s">
        <v>40</v>
      </c>
      <c r="D14" s="20" t="s">
        <v>41</v>
      </c>
      <c r="E14" s="20" t="s">
        <v>42</v>
      </c>
      <c r="F14" s="21">
        <v>1764.8</v>
      </c>
      <c r="G14" s="47" t="s">
        <v>244</v>
      </c>
      <c r="H14" s="56" t="s">
        <v>243</v>
      </c>
      <c r="I14" s="56" t="s">
        <v>243</v>
      </c>
      <c r="J14" s="22">
        <v>306620.5</v>
      </c>
      <c r="K14" s="20" t="s">
        <v>17</v>
      </c>
      <c r="L14" s="22">
        <f>SUM('[2]Meter Entries'!$J$43:$J$54)</f>
        <v>56423.9</v>
      </c>
      <c r="M14" s="51" t="s">
        <v>22</v>
      </c>
      <c r="N14" s="52" t="s">
        <v>243</v>
      </c>
      <c r="O14" s="47" t="s">
        <v>248</v>
      </c>
      <c r="P14" s="32">
        <v>117.9</v>
      </c>
      <c r="Q14" s="32">
        <f t="shared" si="0"/>
        <v>117900</v>
      </c>
      <c r="R14" s="32">
        <v>1.85</v>
      </c>
      <c r="S14" s="32">
        <f t="shared" si="1"/>
        <v>906911.83664000011</v>
      </c>
      <c r="T14" s="55" t="s">
        <v>243</v>
      </c>
      <c r="U14" s="20">
        <v>66.8</v>
      </c>
      <c r="V14" s="22"/>
      <c r="W14" s="20"/>
      <c r="X14" s="22"/>
      <c r="Y14" s="20"/>
      <c r="Z14" s="22"/>
      <c r="AA14" s="20"/>
      <c r="AB14" s="22"/>
      <c r="AC14" s="20"/>
      <c r="AD14" s="23"/>
      <c r="AE14" s="22"/>
      <c r="AF14" s="22"/>
      <c r="AG14" s="20"/>
      <c r="AH14" s="23"/>
      <c r="AI14" s="22"/>
      <c r="AM14" s="20"/>
      <c r="AN14" s="20"/>
    </row>
    <row r="15" spans="1:40" ht="17.399999999999999" x14ac:dyDescent="0.25">
      <c r="A15" s="20" t="s">
        <v>43</v>
      </c>
      <c r="B15" s="20" t="s">
        <v>240</v>
      </c>
      <c r="C15" s="20" t="s">
        <v>44</v>
      </c>
      <c r="D15" s="20" t="s">
        <v>20</v>
      </c>
      <c r="E15" s="20" t="s">
        <v>21</v>
      </c>
      <c r="F15" s="21">
        <v>1300.5999999999999</v>
      </c>
      <c r="G15" s="47" t="s">
        <v>244</v>
      </c>
      <c r="H15" s="56" t="s">
        <v>243</v>
      </c>
      <c r="I15" s="56" t="s">
        <v>243</v>
      </c>
      <c r="J15" s="22">
        <v>177477.5</v>
      </c>
      <c r="K15" s="20" t="s">
        <v>17</v>
      </c>
      <c r="L15" s="22">
        <f>SUM('[2]Meter Entries'!$J$55:$J$66)</f>
        <v>20042.93</v>
      </c>
      <c r="M15" s="51" t="s">
        <v>22</v>
      </c>
      <c r="N15" s="52" t="s">
        <v>243</v>
      </c>
      <c r="O15" s="47" t="s">
        <v>248</v>
      </c>
      <c r="P15" s="32">
        <v>43.9</v>
      </c>
      <c r="Q15" s="32">
        <f t="shared" si="0"/>
        <v>43900</v>
      </c>
      <c r="R15" s="32">
        <v>1.08</v>
      </c>
      <c r="S15" s="32">
        <f t="shared" si="1"/>
        <v>390180.31214400003</v>
      </c>
      <c r="T15" s="55" t="s">
        <v>243</v>
      </c>
      <c r="U15" s="20">
        <v>33.700000000000003</v>
      </c>
      <c r="V15" s="22"/>
      <c r="W15" s="20"/>
      <c r="X15" s="22"/>
      <c r="Y15" s="20"/>
      <c r="Z15" s="22"/>
      <c r="AA15" s="20"/>
      <c r="AB15" s="22"/>
      <c r="AC15" s="20"/>
      <c r="AD15" s="23"/>
      <c r="AE15" s="22"/>
      <c r="AF15" s="22"/>
      <c r="AG15" s="20"/>
      <c r="AH15" s="23"/>
      <c r="AI15" s="22"/>
      <c r="AM15" s="20"/>
      <c r="AN15" s="20"/>
    </row>
    <row r="16" spans="1:40" ht="17.399999999999999" x14ac:dyDescent="0.25">
      <c r="A16" s="20" t="s">
        <v>45</v>
      </c>
      <c r="B16" s="20" t="s">
        <v>239</v>
      </c>
      <c r="C16" s="20" t="s">
        <v>46</v>
      </c>
      <c r="D16" s="20" t="s">
        <v>20</v>
      </c>
      <c r="E16" s="20" t="s">
        <v>47</v>
      </c>
      <c r="F16" s="21">
        <v>329.7</v>
      </c>
      <c r="G16" s="47" t="s">
        <v>244</v>
      </c>
      <c r="H16" s="56" t="s">
        <v>243</v>
      </c>
      <c r="I16" s="56" t="s">
        <v>243</v>
      </c>
      <c r="J16" s="22">
        <v>22047.599999999999</v>
      </c>
      <c r="K16" s="20" t="s">
        <v>17</v>
      </c>
      <c r="L16" s="22">
        <f>SUM('[2]Meter Entries'!$J$247:$J$258)</f>
        <v>4169.72</v>
      </c>
      <c r="M16" s="51" t="s">
        <v>22</v>
      </c>
      <c r="N16" s="52" t="s">
        <v>243</v>
      </c>
      <c r="O16" s="47" t="s">
        <v>248</v>
      </c>
      <c r="P16" s="32">
        <v>8.6999999999999993</v>
      </c>
      <c r="Q16" s="32">
        <f t="shared" si="0"/>
        <v>8700</v>
      </c>
      <c r="R16" s="32">
        <v>0.73</v>
      </c>
      <c r="S16" s="32">
        <f t="shared" si="1"/>
        <v>66855.886817999999</v>
      </c>
      <c r="T16" s="55" t="s">
        <v>243</v>
      </c>
      <c r="U16" s="20">
        <v>26.4</v>
      </c>
      <c r="V16" s="22"/>
      <c r="W16" s="20"/>
      <c r="X16" s="22"/>
      <c r="Y16" s="20"/>
      <c r="Z16" s="22"/>
      <c r="AA16" s="20"/>
      <c r="AB16" s="22"/>
      <c r="AC16" s="20"/>
      <c r="AD16" s="23"/>
      <c r="AE16" s="22"/>
      <c r="AF16" s="22"/>
      <c r="AG16" s="20"/>
      <c r="AH16" s="23"/>
      <c r="AI16" s="22"/>
      <c r="AM16" s="20"/>
      <c r="AN16" s="20"/>
    </row>
    <row r="17" spans="1:40" ht="17.399999999999999" x14ac:dyDescent="0.25">
      <c r="A17" s="20" t="s">
        <v>48</v>
      </c>
      <c r="B17" s="20" t="s">
        <v>28</v>
      </c>
      <c r="C17" s="20" t="s">
        <v>49</v>
      </c>
      <c r="D17" s="20" t="s">
        <v>20</v>
      </c>
      <c r="E17" s="20" t="s">
        <v>50</v>
      </c>
      <c r="F17" s="21">
        <v>380</v>
      </c>
      <c r="G17" s="47" t="s">
        <v>244</v>
      </c>
      <c r="H17" s="56" t="s">
        <v>243</v>
      </c>
      <c r="I17" s="56" t="s">
        <v>243</v>
      </c>
      <c r="J17" s="22">
        <v>56711</v>
      </c>
      <c r="K17" s="20" t="s">
        <v>17</v>
      </c>
      <c r="L17" s="22">
        <f>SUM('[2]Meter Entries'!$J$259:$J$270)</f>
        <v>8750.9900000000016</v>
      </c>
      <c r="M17" s="51" t="s">
        <v>22</v>
      </c>
      <c r="N17" s="52" t="s">
        <v>243</v>
      </c>
      <c r="O17" s="47" t="s">
        <v>248</v>
      </c>
      <c r="P17" s="32">
        <v>18.600000000000001</v>
      </c>
      <c r="Q17" s="32">
        <f t="shared" si="0"/>
        <v>18600</v>
      </c>
      <c r="R17" s="32">
        <v>1.42</v>
      </c>
      <c r="S17" s="32">
        <f t="shared" si="1"/>
        <v>149889.00880000001</v>
      </c>
      <c r="T17" s="55" t="s">
        <v>243</v>
      </c>
      <c r="U17" s="20">
        <v>48.8</v>
      </c>
      <c r="V17" s="22"/>
      <c r="W17" s="20"/>
      <c r="X17" s="22"/>
      <c r="Y17" s="20"/>
      <c r="Z17" s="22"/>
      <c r="AA17" s="20"/>
      <c r="AB17" s="22"/>
      <c r="AC17" s="20"/>
      <c r="AD17" s="23"/>
      <c r="AE17" s="22"/>
      <c r="AF17" s="22"/>
      <c r="AG17" s="20"/>
      <c r="AH17" s="23"/>
      <c r="AI17" s="22"/>
      <c r="AM17" s="20"/>
      <c r="AN17" s="20"/>
    </row>
    <row r="18" spans="1:40" ht="17.399999999999999" x14ac:dyDescent="0.25">
      <c r="A18" s="20" t="s">
        <v>51</v>
      </c>
      <c r="B18" s="20" t="s">
        <v>240</v>
      </c>
      <c r="C18" s="20" t="s">
        <v>52</v>
      </c>
      <c r="D18" s="20" t="s">
        <v>25</v>
      </c>
      <c r="E18" s="20" t="s">
        <v>53</v>
      </c>
      <c r="F18" s="21">
        <v>312</v>
      </c>
      <c r="G18" s="47" t="s">
        <v>244</v>
      </c>
      <c r="H18" s="56" t="s">
        <v>243</v>
      </c>
      <c r="I18" s="56" t="s">
        <v>243</v>
      </c>
      <c r="J18" s="22">
        <v>27944</v>
      </c>
      <c r="K18" s="20" t="s">
        <v>17</v>
      </c>
      <c r="L18" s="22">
        <f>SUM('[2]Meter Entries'!$J$295:$J$306)</f>
        <v>4519.58</v>
      </c>
      <c r="M18" s="51" t="s">
        <v>22</v>
      </c>
      <c r="N18" s="52" t="s">
        <v>243</v>
      </c>
      <c r="O18" s="47" t="s">
        <v>248</v>
      </c>
      <c r="P18" s="32">
        <v>9.5</v>
      </c>
      <c r="Q18" s="32">
        <f t="shared" si="0"/>
        <v>9500</v>
      </c>
      <c r="R18" s="32">
        <v>0.88</v>
      </c>
      <c r="S18" s="32">
        <f t="shared" si="1"/>
        <v>76266.727680000011</v>
      </c>
      <c r="T18" s="55" t="s">
        <v>243</v>
      </c>
      <c r="U18" s="20">
        <v>30.6</v>
      </c>
      <c r="V18" s="22"/>
      <c r="W18" s="20"/>
      <c r="X18" s="22"/>
      <c r="Y18" s="20"/>
      <c r="Z18" s="22"/>
      <c r="AA18" s="20"/>
      <c r="AB18" s="22"/>
      <c r="AC18" s="20"/>
      <c r="AD18" s="23"/>
      <c r="AE18" s="22"/>
      <c r="AF18" s="22"/>
      <c r="AG18" s="20"/>
      <c r="AH18" s="23"/>
      <c r="AI18" s="22"/>
      <c r="AM18" s="20"/>
      <c r="AN18" s="20"/>
    </row>
    <row r="19" spans="1:40" ht="17.399999999999999" x14ac:dyDescent="0.25">
      <c r="A19" s="20" t="s">
        <v>54</v>
      </c>
      <c r="B19" s="20" t="s">
        <v>238</v>
      </c>
      <c r="C19" s="20" t="s">
        <v>55</v>
      </c>
      <c r="D19" s="20" t="s">
        <v>25</v>
      </c>
      <c r="E19" s="20" t="s">
        <v>56</v>
      </c>
      <c r="F19" s="21">
        <v>11196.4</v>
      </c>
      <c r="G19" s="47" t="s">
        <v>244</v>
      </c>
      <c r="H19" s="56">
        <v>14895</v>
      </c>
      <c r="I19" s="56">
        <f>H19*1000*365/1000/1000</f>
        <v>5436.6750000000002</v>
      </c>
      <c r="J19" s="22">
        <v>4450664</v>
      </c>
      <c r="K19" s="20" t="s">
        <v>17</v>
      </c>
      <c r="L19" s="22">
        <f>SUM('[2]Meter Entries'!$J$1327:$J$1338)</f>
        <v>93093</v>
      </c>
      <c r="M19" s="51" t="s">
        <v>22</v>
      </c>
      <c r="N19" s="52" t="s">
        <v>243</v>
      </c>
      <c r="O19" s="47" t="s">
        <v>248</v>
      </c>
      <c r="P19" s="32">
        <v>308.89999999999998</v>
      </c>
      <c r="Q19" s="32">
        <f t="shared" si="0"/>
        <v>308900</v>
      </c>
      <c r="R19" s="32">
        <v>1.75</v>
      </c>
      <c r="S19" s="32">
        <f t="shared" si="1"/>
        <v>5442698.7986000003</v>
      </c>
      <c r="T19" s="55">
        <f>S19/I19</f>
        <v>1001.1079931391889</v>
      </c>
      <c r="U19" s="20">
        <v>27.6</v>
      </c>
      <c r="V19" s="22"/>
      <c r="W19" s="20"/>
      <c r="X19" s="22"/>
      <c r="Y19" s="20"/>
      <c r="Z19" s="22"/>
      <c r="AA19" s="20"/>
      <c r="AB19" s="22"/>
      <c r="AC19" s="20"/>
      <c r="AD19" s="23"/>
      <c r="AE19" s="22"/>
      <c r="AF19" s="22"/>
      <c r="AG19" s="20"/>
      <c r="AH19" s="23"/>
      <c r="AI19" s="22"/>
      <c r="AM19" s="20"/>
      <c r="AN19" s="20"/>
    </row>
    <row r="20" spans="1:40" ht="17.399999999999999" x14ac:dyDescent="0.25">
      <c r="A20" s="20" t="s">
        <v>57</v>
      </c>
      <c r="B20" s="20" t="s">
        <v>241</v>
      </c>
      <c r="C20" s="20" t="s">
        <v>58</v>
      </c>
      <c r="D20" s="20" t="s">
        <v>25</v>
      </c>
      <c r="E20" s="20" t="s">
        <v>59</v>
      </c>
      <c r="F20" s="21">
        <v>5290</v>
      </c>
      <c r="G20" s="47" t="s">
        <v>244</v>
      </c>
      <c r="H20" s="56" t="s">
        <v>243</v>
      </c>
      <c r="I20" s="56" t="s">
        <v>243</v>
      </c>
      <c r="J20" s="22">
        <v>887032.6</v>
      </c>
      <c r="K20" s="20" t="s">
        <v>17</v>
      </c>
      <c r="L20" s="50">
        <f>SUM('[2]Meter Entries'!$J$67:$J$78)</f>
        <v>94272</v>
      </c>
      <c r="M20" s="51" t="s">
        <v>22</v>
      </c>
      <c r="N20" s="52" t="s">
        <v>243</v>
      </c>
      <c r="O20" s="47" t="s">
        <v>248</v>
      </c>
      <c r="P20" s="32">
        <v>207.9</v>
      </c>
      <c r="Q20" s="32">
        <f t="shared" si="0"/>
        <v>207900</v>
      </c>
      <c r="R20" s="32">
        <v>1.29</v>
      </c>
      <c r="S20" s="32">
        <f t="shared" si="1"/>
        <v>1895584.8498000002</v>
      </c>
      <c r="T20" s="55" t="s">
        <v>243</v>
      </c>
      <c r="U20" s="20">
        <v>39.299999999999997</v>
      </c>
      <c r="V20" s="22"/>
      <c r="W20" s="20"/>
      <c r="X20" s="22"/>
      <c r="Y20" s="20"/>
      <c r="Z20" s="22"/>
      <c r="AA20" s="20"/>
      <c r="AB20" s="22"/>
      <c r="AC20" s="20"/>
      <c r="AD20" s="23"/>
      <c r="AE20" s="22"/>
      <c r="AF20" s="22"/>
      <c r="AG20" s="20"/>
      <c r="AH20" s="23"/>
      <c r="AI20" s="22"/>
      <c r="AM20" s="20"/>
      <c r="AN20" s="20"/>
    </row>
    <row r="21" spans="1:40" ht="17.399999999999999" x14ac:dyDescent="0.25">
      <c r="A21" s="20" t="s">
        <v>60</v>
      </c>
      <c r="B21" s="20" t="s">
        <v>241</v>
      </c>
      <c r="C21" s="20" t="s">
        <v>61</v>
      </c>
      <c r="D21" s="20" t="s">
        <v>20</v>
      </c>
      <c r="E21" s="20" t="s">
        <v>62</v>
      </c>
      <c r="F21" s="21">
        <v>4535.8999999999996</v>
      </c>
      <c r="G21" s="47" t="s">
        <v>244</v>
      </c>
      <c r="H21" s="56" t="s">
        <v>243</v>
      </c>
      <c r="I21" s="56" t="s">
        <v>243</v>
      </c>
      <c r="J21" s="22">
        <v>926162.8</v>
      </c>
      <c r="K21" s="20" t="s">
        <v>17</v>
      </c>
      <c r="L21" s="22">
        <f>SUM('[2]Meter Entries'!$J$91:$J$102)</f>
        <v>116435.01</v>
      </c>
      <c r="M21" s="51" t="s">
        <v>22</v>
      </c>
      <c r="N21" s="52" t="s">
        <v>243</v>
      </c>
      <c r="O21" s="47" t="s">
        <v>248</v>
      </c>
      <c r="P21" s="32">
        <v>251.8</v>
      </c>
      <c r="Q21" s="32">
        <f t="shared" si="0"/>
        <v>251800</v>
      </c>
      <c r="R21" s="32">
        <v>1.72</v>
      </c>
      <c r="S21" s="32">
        <f t="shared" si="1"/>
        <v>2167153.9559439998</v>
      </c>
      <c r="T21" s="55" t="s">
        <v>243</v>
      </c>
      <c r="U21" s="20">
        <v>55.5</v>
      </c>
      <c r="V21" s="22"/>
      <c r="W21" s="20"/>
      <c r="X21" s="22"/>
      <c r="Y21" s="20"/>
      <c r="Z21" s="22"/>
      <c r="AA21" s="20"/>
      <c r="AB21" s="22"/>
      <c r="AC21" s="20"/>
      <c r="AD21" s="23"/>
      <c r="AE21" s="22"/>
      <c r="AF21" s="22"/>
      <c r="AG21" s="20"/>
      <c r="AH21" s="23"/>
      <c r="AI21" s="22"/>
      <c r="AM21" s="20"/>
      <c r="AN21" s="20"/>
    </row>
    <row r="22" spans="1:40" ht="17.399999999999999" x14ac:dyDescent="0.25">
      <c r="A22" s="20" t="s">
        <v>63</v>
      </c>
      <c r="B22" s="20" t="s">
        <v>241</v>
      </c>
      <c r="C22" s="20" t="s">
        <v>64</v>
      </c>
      <c r="D22" s="20" t="s">
        <v>65</v>
      </c>
      <c r="E22" s="20" t="s">
        <v>66</v>
      </c>
      <c r="F22" s="21">
        <v>13372.1</v>
      </c>
      <c r="G22" s="47" t="s">
        <v>244</v>
      </c>
      <c r="H22" s="56" t="s">
        <v>243</v>
      </c>
      <c r="I22" s="56" t="s">
        <v>243</v>
      </c>
      <c r="J22" s="22">
        <v>2723738.6</v>
      </c>
      <c r="K22" s="20" t="s">
        <v>17</v>
      </c>
      <c r="L22" s="22">
        <f>SUM('[2]Meter Entries'!$J$319:$J$330)</f>
        <v>300696.49</v>
      </c>
      <c r="M22" s="51" t="s">
        <v>22</v>
      </c>
      <c r="N22" s="52" t="s">
        <v>243</v>
      </c>
      <c r="O22" s="47" t="s">
        <v>248</v>
      </c>
      <c r="P22" s="32">
        <v>660</v>
      </c>
      <c r="Q22" s="32">
        <f t="shared" si="0"/>
        <v>660000</v>
      </c>
      <c r="R22" s="32">
        <v>1.6</v>
      </c>
      <c r="S22" s="32">
        <f t="shared" si="1"/>
        <v>5943160.3100800002</v>
      </c>
      <c r="T22" s="55" t="s">
        <v>243</v>
      </c>
      <c r="U22" s="20">
        <v>49.4</v>
      </c>
      <c r="V22" s="22"/>
      <c r="W22" s="20"/>
      <c r="X22" s="22"/>
      <c r="Y22" s="20"/>
      <c r="Z22" s="22"/>
      <c r="AA22" s="20"/>
      <c r="AB22" s="22"/>
      <c r="AC22" s="20"/>
      <c r="AD22" s="23"/>
      <c r="AE22" s="22"/>
      <c r="AF22" s="22"/>
      <c r="AG22" s="20"/>
      <c r="AH22" s="23"/>
      <c r="AI22" s="22"/>
      <c r="AM22" s="20"/>
      <c r="AN22" s="20"/>
    </row>
    <row r="23" spans="1:40" ht="17.399999999999999" x14ac:dyDescent="0.25">
      <c r="A23" s="20" t="s">
        <v>67</v>
      </c>
      <c r="B23" s="20" t="s">
        <v>241</v>
      </c>
      <c r="C23" s="20" t="s">
        <v>68</v>
      </c>
      <c r="D23" s="20" t="s">
        <v>69</v>
      </c>
      <c r="E23" s="20" t="s">
        <v>70</v>
      </c>
      <c r="F23" s="21">
        <v>9138</v>
      </c>
      <c r="G23" s="47" t="s">
        <v>244</v>
      </c>
      <c r="H23" s="56" t="s">
        <v>243</v>
      </c>
      <c r="I23" s="56" t="s">
        <v>243</v>
      </c>
      <c r="J23" s="22">
        <v>1729244.1</v>
      </c>
      <c r="K23" s="20" t="s">
        <v>17</v>
      </c>
      <c r="L23" s="22">
        <f>SUM('[2]Meter Entries'!$J$367:$J$378)</f>
        <v>240470.65999999995</v>
      </c>
      <c r="M23" s="51" t="s">
        <v>22</v>
      </c>
      <c r="N23" s="52" t="s">
        <v>243</v>
      </c>
      <c r="O23" s="47" t="s">
        <v>248</v>
      </c>
      <c r="P23" s="32">
        <v>514.79999999999995</v>
      </c>
      <c r="Q23" s="32">
        <f t="shared" si="0"/>
        <v>514799.99999999994</v>
      </c>
      <c r="R23" s="32">
        <v>1.69</v>
      </c>
      <c r="S23" s="32">
        <f t="shared" si="1"/>
        <v>4289786.76516</v>
      </c>
      <c r="T23" s="55" t="s">
        <v>243</v>
      </c>
      <c r="U23" s="20">
        <v>56.3</v>
      </c>
      <c r="V23" s="22"/>
      <c r="W23" s="20"/>
      <c r="X23" s="22"/>
      <c r="Y23" s="20"/>
      <c r="Z23" s="22"/>
      <c r="AA23" s="20"/>
      <c r="AB23" s="22"/>
      <c r="AC23" s="20"/>
      <c r="AD23" s="23"/>
      <c r="AE23" s="22"/>
      <c r="AF23" s="22"/>
      <c r="AG23" s="20"/>
      <c r="AH23" s="23"/>
      <c r="AI23" s="22"/>
      <c r="AM23" s="20"/>
      <c r="AN23" s="20"/>
    </row>
    <row r="24" spans="1:40" ht="17.399999999999999" x14ac:dyDescent="0.25">
      <c r="A24" s="20" t="s">
        <v>71</v>
      </c>
      <c r="B24" s="20" t="s">
        <v>241</v>
      </c>
      <c r="C24" s="20" t="s">
        <v>72</v>
      </c>
      <c r="D24" s="20" t="s">
        <v>73</v>
      </c>
      <c r="E24" s="20" t="s">
        <v>74</v>
      </c>
      <c r="F24" s="21">
        <v>7311</v>
      </c>
      <c r="G24" s="47" t="s">
        <v>244</v>
      </c>
      <c r="H24" s="56" t="s">
        <v>243</v>
      </c>
      <c r="I24" s="56" t="s">
        <v>243</v>
      </c>
      <c r="J24" s="22">
        <v>1251178.8999999999</v>
      </c>
      <c r="K24" s="20" t="s">
        <v>17</v>
      </c>
      <c r="L24" s="22">
        <f>SUM('[2]Meter Entries'!$J$379:$J$390)</f>
        <v>255414.24</v>
      </c>
      <c r="M24" s="51" t="s">
        <v>22</v>
      </c>
      <c r="N24" s="52" t="s">
        <v>243</v>
      </c>
      <c r="O24" s="47" t="s">
        <v>248</v>
      </c>
      <c r="P24" s="32">
        <v>529.79999999999995</v>
      </c>
      <c r="Q24" s="32">
        <f t="shared" si="0"/>
        <v>529800</v>
      </c>
      <c r="R24" s="32">
        <v>1.96</v>
      </c>
      <c r="S24" s="32">
        <f t="shared" si="1"/>
        <v>3980436.51768</v>
      </c>
      <c r="T24" s="55" t="s">
        <v>243</v>
      </c>
      <c r="U24" s="20">
        <v>72.5</v>
      </c>
      <c r="V24" s="22"/>
      <c r="W24" s="20"/>
      <c r="X24" s="22"/>
      <c r="Y24" s="20"/>
      <c r="Z24" s="22"/>
      <c r="AA24" s="20"/>
      <c r="AB24" s="22"/>
      <c r="AC24" s="20"/>
      <c r="AD24" s="23"/>
      <c r="AE24" s="22"/>
      <c r="AF24" s="22"/>
      <c r="AG24" s="20"/>
      <c r="AH24" s="23"/>
      <c r="AI24" s="22"/>
      <c r="AM24" s="20"/>
      <c r="AN24" s="20"/>
    </row>
    <row r="25" spans="1:40" ht="17.399999999999999" x14ac:dyDescent="0.25">
      <c r="A25" s="20" t="s">
        <v>75</v>
      </c>
      <c r="B25" s="20" t="s">
        <v>241</v>
      </c>
      <c r="C25" s="20" t="s">
        <v>76</v>
      </c>
      <c r="D25" s="20" t="s">
        <v>30</v>
      </c>
      <c r="E25" s="20" t="s">
        <v>77</v>
      </c>
      <c r="F25" s="21">
        <v>7247.9</v>
      </c>
      <c r="G25" s="47" t="s">
        <v>244</v>
      </c>
      <c r="H25" s="56" t="s">
        <v>243</v>
      </c>
      <c r="I25" s="56" t="s">
        <v>243</v>
      </c>
      <c r="J25" s="22">
        <v>1273091.5</v>
      </c>
      <c r="K25" s="20" t="s">
        <v>17</v>
      </c>
      <c r="L25" s="22">
        <f>SUM('[2]Meter Entries'!$J$151:$J$162)</f>
        <v>231909.24000000005</v>
      </c>
      <c r="M25" s="51" t="s">
        <v>22</v>
      </c>
      <c r="N25" s="52" t="s">
        <v>243</v>
      </c>
      <c r="O25" s="47" t="s">
        <v>248</v>
      </c>
      <c r="P25" s="32">
        <v>485</v>
      </c>
      <c r="Q25" s="32">
        <f t="shared" si="0"/>
        <v>485000</v>
      </c>
      <c r="R25" s="32">
        <v>1.86</v>
      </c>
      <c r="S25" s="32">
        <f t="shared" si="1"/>
        <v>3744751.329132</v>
      </c>
      <c r="T25" s="55" t="s">
        <v>243</v>
      </c>
      <c r="U25" s="20">
        <v>66.900000000000006</v>
      </c>
      <c r="V25" s="22"/>
      <c r="W25" s="20"/>
      <c r="X25" s="22"/>
      <c r="Y25" s="20"/>
      <c r="Z25" s="22"/>
      <c r="AA25" s="20"/>
      <c r="AB25" s="22"/>
      <c r="AC25" s="20"/>
      <c r="AD25" s="23"/>
      <c r="AE25" s="22"/>
      <c r="AF25" s="22"/>
      <c r="AG25" s="20"/>
      <c r="AH25" s="23"/>
      <c r="AI25" s="22"/>
      <c r="AM25" s="20"/>
      <c r="AN25" s="20"/>
    </row>
    <row r="26" spans="1:40" ht="17.399999999999999" x14ac:dyDescent="0.25">
      <c r="A26" s="20" t="s">
        <v>78</v>
      </c>
      <c r="B26" s="20" t="s">
        <v>241</v>
      </c>
      <c r="C26" s="20" t="s">
        <v>79</v>
      </c>
      <c r="D26" s="20" t="s">
        <v>80</v>
      </c>
      <c r="E26" s="20" t="s">
        <v>81</v>
      </c>
      <c r="F26" s="21">
        <v>4347.5</v>
      </c>
      <c r="G26" s="47" t="s">
        <v>244</v>
      </c>
      <c r="H26" s="56" t="s">
        <v>243</v>
      </c>
      <c r="I26" s="56" t="s">
        <v>243</v>
      </c>
      <c r="J26" s="22">
        <v>803134.5</v>
      </c>
      <c r="K26" s="20" t="s">
        <v>17</v>
      </c>
      <c r="L26" s="22">
        <f>SUM('[2]Meter Entries'!$J$139:$J$150)</f>
        <v>117400.73</v>
      </c>
      <c r="M26" s="51" t="s">
        <v>22</v>
      </c>
      <c r="N26" s="52" t="s">
        <v>243</v>
      </c>
      <c r="O26" s="47" t="s">
        <v>248</v>
      </c>
      <c r="P26" s="32">
        <v>250.1</v>
      </c>
      <c r="Q26" s="32">
        <f t="shared" si="0"/>
        <v>250100</v>
      </c>
      <c r="R26" s="32">
        <v>1.7</v>
      </c>
      <c r="S26" s="32">
        <f t="shared" si="1"/>
        <v>2052987.7535000001</v>
      </c>
      <c r="T26" s="55" t="s">
        <v>243</v>
      </c>
      <c r="U26" s="20">
        <v>57.5</v>
      </c>
      <c r="V26" s="22"/>
      <c r="W26" s="20"/>
      <c r="X26" s="22"/>
      <c r="Y26" s="20"/>
      <c r="Z26" s="22"/>
      <c r="AA26" s="20"/>
      <c r="AB26" s="22"/>
      <c r="AC26" s="20"/>
      <c r="AD26" s="23"/>
      <c r="AE26" s="22"/>
      <c r="AF26" s="22"/>
      <c r="AG26" s="20"/>
      <c r="AH26" s="23"/>
      <c r="AI26" s="22"/>
      <c r="AM26" s="20"/>
      <c r="AN26" s="20"/>
    </row>
    <row r="27" spans="1:40" ht="17.399999999999999" x14ac:dyDescent="0.25">
      <c r="A27" s="20" t="s">
        <v>82</v>
      </c>
      <c r="B27" s="20" t="s">
        <v>241</v>
      </c>
      <c r="C27" s="20" t="s">
        <v>83</v>
      </c>
      <c r="D27" s="20" t="s">
        <v>73</v>
      </c>
      <c r="E27" s="20" t="s">
        <v>84</v>
      </c>
      <c r="F27" s="21">
        <v>7030</v>
      </c>
      <c r="G27" s="47" t="s">
        <v>244</v>
      </c>
      <c r="H27" s="56" t="s">
        <v>243</v>
      </c>
      <c r="I27" s="56" t="s">
        <v>243</v>
      </c>
      <c r="J27" s="22">
        <v>1401990</v>
      </c>
      <c r="K27" s="20" t="s">
        <v>17</v>
      </c>
      <c r="L27" s="22">
        <f>SUM('[2]Meter Entries'!$J$163:$J$174)</f>
        <v>230696.27000000002</v>
      </c>
      <c r="M27" s="51" t="s">
        <v>22</v>
      </c>
      <c r="N27" s="52" t="s">
        <v>243</v>
      </c>
      <c r="O27" s="47" t="s">
        <v>248</v>
      </c>
      <c r="P27" s="32">
        <v>486.4</v>
      </c>
      <c r="Q27" s="32">
        <f t="shared" si="0"/>
        <v>486400</v>
      </c>
      <c r="R27" s="32">
        <v>1.98</v>
      </c>
      <c r="S27" s="32">
        <f t="shared" si="1"/>
        <v>3866503.0932</v>
      </c>
      <c r="T27" s="55" t="s">
        <v>243</v>
      </c>
      <c r="U27" s="20">
        <v>69.2</v>
      </c>
      <c r="V27" s="22"/>
      <c r="W27" s="20"/>
      <c r="X27" s="22"/>
      <c r="Y27" s="20"/>
      <c r="Z27" s="22"/>
      <c r="AA27" s="20"/>
      <c r="AB27" s="22"/>
      <c r="AC27" s="20"/>
      <c r="AD27" s="23"/>
      <c r="AE27" s="22"/>
      <c r="AF27" s="22"/>
      <c r="AG27" s="20"/>
      <c r="AH27" s="23"/>
      <c r="AI27" s="22"/>
      <c r="AM27" s="20"/>
      <c r="AN27" s="20"/>
    </row>
    <row r="28" spans="1:40" ht="17.399999999999999" x14ac:dyDescent="0.25">
      <c r="A28" s="20" t="s">
        <v>85</v>
      </c>
      <c r="B28" s="20" t="s">
        <v>239</v>
      </c>
      <c r="C28" s="20" t="s">
        <v>86</v>
      </c>
      <c r="D28" s="20" t="s">
        <v>30</v>
      </c>
      <c r="E28" s="20" t="s">
        <v>87</v>
      </c>
      <c r="F28" s="21">
        <v>2045</v>
      </c>
      <c r="G28" s="47" t="s">
        <v>244</v>
      </c>
      <c r="H28" s="56" t="s">
        <v>243</v>
      </c>
      <c r="I28" s="56" t="s">
        <v>243</v>
      </c>
      <c r="J28" s="22">
        <v>230703.6</v>
      </c>
      <c r="K28" s="20" t="s">
        <v>17</v>
      </c>
      <c r="L28" s="22">
        <f>SUM('[2]Meter Entries'!$J$391:$J$402)</f>
        <v>13260.83</v>
      </c>
      <c r="M28" s="51" t="s">
        <v>22</v>
      </c>
      <c r="N28" s="52" t="s">
        <v>243</v>
      </c>
      <c r="O28" s="47" t="s">
        <v>248</v>
      </c>
      <c r="P28" s="32">
        <v>32.299999999999997</v>
      </c>
      <c r="Q28" s="32">
        <f t="shared" si="0"/>
        <v>32299.999999999996</v>
      </c>
      <c r="R28" s="32">
        <v>0.66</v>
      </c>
      <c r="S28" s="32">
        <f t="shared" si="1"/>
        <v>374916.96660000004</v>
      </c>
      <c r="T28" s="55" t="s">
        <v>243</v>
      </c>
      <c r="U28" s="20">
        <v>15.8</v>
      </c>
      <c r="V28" s="22"/>
      <c r="W28" s="20"/>
      <c r="X28" s="22"/>
      <c r="Y28" s="20"/>
      <c r="Z28" s="22"/>
      <c r="AA28" s="20"/>
      <c r="AB28" s="22"/>
      <c r="AC28" s="20"/>
      <c r="AD28" s="23"/>
      <c r="AE28" s="22"/>
      <c r="AF28" s="22"/>
      <c r="AG28" s="20"/>
      <c r="AH28" s="23"/>
      <c r="AI28" s="22"/>
      <c r="AM28" s="20"/>
      <c r="AN28" s="20"/>
    </row>
    <row r="29" spans="1:40" ht="17.399999999999999" x14ac:dyDescent="0.25">
      <c r="A29" s="20" t="s">
        <v>88</v>
      </c>
      <c r="B29" s="20" t="s">
        <v>239</v>
      </c>
      <c r="C29" s="20" t="s">
        <v>89</v>
      </c>
      <c r="D29" s="20" t="s">
        <v>30</v>
      </c>
      <c r="E29" s="20" t="s">
        <v>90</v>
      </c>
      <c r="F29" s="21">
        <v>2016.9</v>
      </c>
      <c r="G29" s="47" t="s">
        <v>244</v>
      </c>
      <c r="H29" s="56" t="s">
        <v>243</v>
      </c>
      <c r="I29" s="56" t="s">
        <v>243</v>
      </c>
      <c r="J29" s="22">
        <v>87496.6</v>
      </c>
      <c r="K29" s="20" t="s">
        <v>17</v>
      </c>
      <c r="L29" s="22">
        <f>SUM('[2]Meter Entries'!$J$403:$J$414)</f>
        <v>14716.43</v>
      </c>
      <c r="M29" s="51" t="s">
        <v>22</v>
      </c>
      <c r="N29" s="52" t="s">
        <v>243</v>
      </c>
      <c r="O29" s="47" t="s">
        <v>248</v>
      </c>
      <c r="P29" s="32">
        <v>31</v>
      </c>
      <c r="Q29" s="32">
        <f t="shared" si="0"/>
        <v>31000</v>
      </c>
      <c r="R29" s="32">
        <v>0.44</v>
      </c>
      <c r="S29" s="32">
        <f t="shared" si="1"/>
        <v>246510.19720800003</v>
      </c>
      <c r="T29" s="55" t="s">
        <v>243</v>
      </c>
      <c r="U29" s="20">
        <v>15.4</v>
      </c>
      <c r="V29" s="22"/>
      <c r="W29" s="20"/>
      <c r="X29" s="22"/>
      <c r="Y29" s="20"/>
      <c r="Z29" s="22"/>
      <c r="AA29" s="20"/>
      <c r="AB29" s="22"/>
      <c r="AC29" s="20"/>
      <c r="AD29" s="23"/>
      <c r="AE29" s="22"/>
      <c r="AF29" s="22"/>
      <c r="AG29" s="20"/>
      <c r="AH29" s="23"/>
      <c r="AI29" s="22"/>
      <c r="AM29" s="20"/>
      <c r="AN29" s="20"/>
    </row>
    <row r="30" spans="1:40" ht="17.399999999999999" x14ac:dyDescent="0.25">
      <c r="A30" s="20" t="s">
        <v>91</v>
      </c>
      <c r="B30" s="20" t="s">
        <v>240</v>
      </c>
      <c r="C30" s="20" t="s">
        <v>92</v>
      </c>
      <c r="D30" s="20" t="s">
        <v>30</v>
      </c>
      <c r="E30" s="20" t="s">
        <v>93</v>
      </c>
      <c r="F30" s="21">
        <v>556.5</v>
      </c>
      <c r="G30" s="47" t="s">
        <v>244</v>
      </c>
      <c r="H30" s="56" t="s">
        <v>243</v>
      </c>
      <c r="I30" s="56" t="s">
        <v>243</v>
      </c>
      <c r="J30" s="22">
        <v>67093.7</v>
      </c>
      <c r="K30" s="20" t="s">
        <v>17</v>
      </c>
      <c r="L30" s="22">
        <f>SUM('[2]Meter Entries'!$J$427:$J$438)</f>
        <v>6629.37</v>
      </c>
      <c r="M30" s="51" t="s">
        <v>22</v>
      </c>
      <c r="N30" s="52" t="s">
        <v>243</v>
      </c>
      <c r="O30" s="47" t="s">
        <v>248</v>
      </c>
      <c r="P30" s="32">
        <v>14.8</v>
      </c>
      <c r="Q30" s="32">
        <f t="shared" si="0"/>
        <v>14800</v>
      </c>
      <c r="R30" s="32">
        <v>0.89</v>
      </c>
      <c r="S30" s="32">
        <f t="shared" si="1"/>
        <v>137579.27673000001</v>
      </c>
      <c r="T30" s="55" t="s">
        <v>243</v>
      </c>
      <c r="U30" s="20">
        <v>26.5</v>
      </c>
      <c r="V30" s="22"/>
      <c r="W30" s="20"/>
      <c r="X30" s="22"/>
      <c r="Y30" s="20"/>
      <c r="Z30" s="22"/>
      <c r="AA30" s="20"/>
      <c r="AB30" s="22"/>
      <c r="AC30" s="20"/>
      <c r="AD30" s="23"/>
      <c r="AE30" s="22"/>
      <c r="AF30" s="22"/>
      <c r="AG30" s="20"/>
      <c r="AH30" s="23"/>
      <c r="AI30" s="22"/>
      <c r="AM30" s="20"/>
      <c r="AN30" s="20"/>
    </row>
    <row r="31" spans="1:40" ht="17.399999999999999" x14ac:dyDescent="0.25">
      <c r="A31" s="20" t="s">
        <v>94</v>
      </c>
      <c r="B31" s="20" t="s">
        <v>240</v>
      </c>
      <c r="C31" s="20" t="s">
        <v>95</v>
      </c>
      <c r="D31" s="20" t="s">
        <v>30</v>
      </c>
      <c r="E31" s="20" t="s">
        <v>96</v>
      </c>
      <c r="F31" s="21">
        <v>90.6</v>
      </c>
      <c r="G31" s="47" t="s">
        <v>244</v>
      </c>
      <c r="H31" s="56" t="s">
        <v>243</v>
      </c>
      <c r="I31" s="56" t="s">
        <v>243</v>
      </c>
      <c r="J31" s="22">
        <v>12561.8</v>
      </c>
      <c r="K31" s="20" t="s">
        <v>17</v>
      </c>
      <c r="L31" s="22">
        <f>SUM('[2]Meter Entries'!$J$187:$J$198)</f>
        <v>3774.01</v>
      </c>
      <c r="M31" s="51" t="s">
        <v>22</v>
      </c>
      <c r="N31" s="52" t="s">
        <v>243</v>
      </c>
      <c r="O31" s="47" t="s">
        <v>248</v>
      </c>
      <c r="P31" s="32">
        <v>7.7</v>
      </c>
      <c r="Q31" s="32">
        <f t="shared" si="0"/>
        <v>7700</v>
      </c>
      <c r="R31" s="32">
        <v>2.1</v>
      </c>
      <c r="S31" s="32">
        <f t="shared" si="1"/>
        <v>52850.042280000001</v>
      </c>
      <c r="T31" s="55" t="s">
        <v>243</v>
      </c>
      <c r="U31" s="20">
        <v>84.5</v>
      </c>
      <c r="V31" s="22"/>
      <c r="W31" s="20"/>
      <c r="X31" s="22"/>
      <c r="Y31" s="20"/>
      <c r="Z31" s="22"/>
      <c r="AA31" s="20"/>
      <c r="AB31" s="22"/>
      <c r="AC31" s="20"/>
      <c r="AD31" s="23"/>
      <c r="AE31" s="22"/>
      <c r="AF31" s="22"/>
      <c r="AG31" s="20"/>
      <c r="AH31" s="23"/>
      <c r="AI31" s="22"/>
      <c r="AM31" s="20"/>
      <c r="AN31" s="20"/>
    </row>
    <row r="32" spans="1:40" ht="17.399999999999999" x14ac:dyDescent="0.25">
      <c r="A32" s="20" t="s">
        <v>97</v>
      </c>
      <c r="B32" s="20" t="s">
        <v>237</v>
      </c>
      <c r="C32" s="20" t="s">
        <v>98</v>
      </c>
      <c r="D32" s="20" t="s">
        <v>30</v>
      </c>
      <c r="E32" s="20" t="s">
        <v>99</v>
      </c>
      <c r="F32" s="21">
        <v>18755.5</v>
      </c>
      <c r="G32" s="47" t="s">
        <v>244</v>
      </c>
      <c r="H32" s="56">
        <v>35198.199999999997</v>
      </c>
      <c r="I32" s="56">
        <f>H32*1000*365/1000/1000</f>
        <v>12847.343000000001</v>
      </c>
      <c r="J32" s="22">
        <v>7960595.0999999996</v>
      </c>
      <c r="K32" s="20" t="s">
        <v>17</v>
      </c>
      <c r="L32" s="22">
        <f>SUM('[2]Meter Entries'!$J$1375:$J$1386)</f>
        <v>472995</v>
      </c>
      <c r="M32" s="51" t="s">
        <v>22</v>
      </c>
      <c r="N32" s="52" t="s">
        <v>243</v>
      </c>
      <c r="O32" s="47" t="s">
        <v>248</v>
      </c>
      <c r="P32" s="32">
        <v>1144.8</v>
      </c>
      <c r="Q32" s="32">
        <f t="shared" si="0"/>
        <v>1144800</v>
      </c>
      <c r="R32" s="32">
        <v>2.5</v>
      </c>
      <c r="S32" s="32">
        <f t="shared" si="1"/>
        <v>13024663.197500002</v>
      </c>
      <c r="T32" s="55">
        <f>S32/I32</f>
        <v>1013.8020910238016</v>
      </c>
      <c r="U32" s="20">
        <v>61</v>
      </c>
      <c r="V32" s="22"/>
      <c r="W32" s="20"/>
      <c r="X32" s="22"/>
      <c r="Y32" s="20"/>
      <c r="Z32" s="22"/>
      <c r="AA32" s="20"/>
      <c r="AB32" s="22"/>
      <c r="AC32" s="20"/>
      <c r="AD32" s="23"/>
      <c r="AE32" s="22"/>
      <c r="AF32" s="22"/>
      <c r="AG32" s="20"/>
      <c r="AH32" s="23"/>
      <c r="AI32" s="22"/>
      <c r="AM32" s="20"/>
      <c r="AN32" s="20"/>
    </row>
    <row r="33" spans="1:40" ht="17.399999999999999" x14ac:dyDescent="0.25">
      <c r="A33" s="20" t="s">
        <v>100</v>
      </c>
      <c r="B33" s="20" t="s">
        <v>238</v>
      </c>
      <c r="C33" s="20" t="s">
        <v>101</v>
      </c>
      <c r="D33" s="20" t="s">
        <v>30</v>
      </c>
      <c r="E33" s="20" t="s">
        <v>102</v>
      </c>
      <c r="F33" s="21">
        <v>7588.9</v>
      </c>
      <c r="G33" s="47" t="s">
        <v>244</v>
      </c>
      <c r="H33" s="56">
        <v>40126.1</v>
      </c>
      <c r="I33" s="56">
        <f>H33*1000*365/1000/1000</f>
        <v>14646.0265</v>
      </c>
      <c r="J33" s="22">
        <v>6687358.5999999996</v>
      </c>
      <c r="K33" s="20" t="s">
        <v>17</v>
      </c>
      <c r="L33" s="22">
        <f>SUM('[2]Meter Entries'!$J$1399:$J$1410)</f>
        <v>226752</v>
      </c>
      <c r="M33" s="51" t="s">
        <v>22</v>
      </c>
      <c r="N33" s="52" t="s">
        <v>243</v>
      </c>
      <c r="O33" s="47" t="s">
        <v>248</v>
      </c>
      <c r="P33" s="32">
        <v>632.1</v>
      </c>
      <c r="Q33" s="32">
        <f t="shared" si="0"/>
        <v>632100</v>
      </c>
      <c r="R33" s="32">
        <v>4.32</v>
      </c>
      <c r="S33" s="32">
        <f t="shared" si="1"/>
        <v>9106687.2853440009</v>
      </c>
      <c r="T33" s="55">
        <f>S33/I33</f>
        <v>621.7855256061431</v>
      </c>
      <c r="U33" s="20">
        <v>83.3</v>
      </c>
      <c r="V33" s="22"/>
      <c r="W33" s="20"/>
      <c r="X33" s="22"/>
      <c r="Y33" s="20"/>
      <c r="Z33" s="22"/>
      <c r="AA33" s="20"/>
      <c r="AB33" s="22"/>
      <c r="AC33" s="20"/>
      <c r="AD33" s="23"/>
      <c r="AE33" s="22"/>
      <c r="AF33" s="22"/>
      <c r="AG33" s="20"/>
      <c r="AH33" s="23"/>
      <c r="AI33" s="22"/>
      <c r="AM33" s="20"/>
      <c r="AN33" s="20"/>
    </row>
    <row r="34" spans="1:40" ht="17.399999999999999" x14ac:dyDescent="0.25">
      <c r="A34" s="20" t="s">
        <v>103</v>
      </c>
      <c r="B34" s="20" t="s">
        <v>237</v>
      </c>
      <c r="C34" s="20" t="s">
        <v>104</v>
      </c>
      <c r="D34" s="20" t="s">
        <v>105</v>
      </c>
      <c r="E34" s="20" t="s">
        <v>81</v>
      </c>
      <c r="F34" s="21">
        <v>4949.5</v>
      </c>
      <c r="G34" s="47" t="s">
        <v>244</v>
      </c>
      <c r="H34" s="56">
        <v>5600.4</v>
      </c>
      <c r="I34" s="56">
        <f>H34*1000*365/1000/1000</f>
        <v>2044.146</v>
      </c>
      <c r="J34" s="22">
        <v>2935326</v>
      </c>
      <c r="K34" s="20" t="s">
        <v>17</v>
      </c>
      <c r="L34" s="22">
        <f>SUM('[2]Meter Entries'!$J$1375:$J$1386)</f>
        <v>472995</v>
      </c>
      <c r="M34" s="51" t="s">
        <v>22</v>
      </c>
      <c r="N34" s="52" t="s">
        <v>243</v>
      </c>
      <c r="O34" s="47" t="s">
        <v>248</v>
      </c>
      <c r="P34" s="32">
        <v>397.1</v>
      </c>
      <c r="Q34" s="32">
        <f t="shared" si="0"/>
        <v>397100</v>
      </c>
      <c r="R34" s="32">
        <v>3.39</v>
      </c>
      <c r="S34" s="32">
        <f t="shared" si="1"/>
        <v>4660782.8952900004</v>
      </c>
      <c r="T34" s="55">
        <f>S34/I34</f>
        <v>2280.0636037200866</v>
      </c>
      <c r="U34" s="20">
        <v>80.2</v>
      </c>
      <c r="V34" s="22"/>
      <c r="W34" s="20"/>
      <c r="X34" s="22"/>
      <c r="Y34" s="20"/>
      <c r="Z34" s="22"/>
      <c r="AA34" s="20"/>
      <c r="AB34" s="22"/>
      <c r="AC34" s="20"/>
      <c r="AD34" s="23"/>
      <c r="AE34" s="22"/>
      <c r="AF34" s="22"/>
      <c r="AG34" s="20"/>
      <c r="AH34" s="23"/>
      <c r="AI34" s="22"/>
      <c r="AM34" s="20"/>
      <c r="AN34" s="20"/>
    </row>
    <row r="35" spans="1:40" ht="15.6" customHeight="1" x14ac:dyDescent="0.25">
      <c r="A35" s="20" t="s">
        <v>106</v>
      </c>
      <c r="B35" s="20" t="s">
        <v>240</v>
      </c>
      <c r="C35" s="20" t="s">
        <v>107</v>
      </c>
      <c r="D35" s="20" t="s">
        <v>108</v>
      </c>
      <c r="E35" s="20" t="s">
        <v>81</v>
      </c>
      <c r="F35" s="21">
        <v>203.5</v>
      </c>
      <c r="G35" s="47" t="s">
        <v>244</v>
      </c>
      <c r="H35" s="56" t="s">
        <v>243</v>
      </c>
      <c r="I35" s="56" t="s">
        <v>243</v>
      </c>
      <c r="J35" s="22">
        <v>7614</v>
      </c>
      <c r="K35" s="20" t="s">
        <v>17</v>
      </c>
      <c r="L35" s="22">
        <f>SUM('[2]Meter Entries'!$J$475:$J$486)</f>
        <v>2728.46</v>
      </c>
      <c r="M35" s="51" t="s">
        <v>22</v>
      </c>
      <c r="N35" s="53" t="s">
        <v>249</v>
      </c>
      <c r="O35" s="47" t="s">
        <v>248</v>
      </c>
      <c r="P35" s="32">
        <v>9.3000000000000007</v>
      </c>
      <c r="Q35" s="32">
        <f t="shared" si="0"/>
        <v>9300</v>
      </c>
      <c r="R35" s="32">
        <v>0.96</v>
      </c>
      <c r="S35" s="32">
        <f t="shared" si="1"/>
        <v>54266.710079999997</v>
      </c>
      <c r="T35" s="55" t="s">
        <v>243</v>
      </c>
      <c r="U35" s="20">
        <v>45.7</v>
      </c>
      <c r="V35" s="22"/>
      <c r="W35" s="20"/>
      <c r="X35" s="22"/>
      <c r="Y35" s="20"/>
      <c r="Z35" s="22"/>
      <c r="AA35" s="20"/>
      <c r="AB35" s="22"/>
      <c r="AC35" s="20"/>
      <c r="AD35" s="23"/>
      <c r="AE35" s="22"/>
      <c r="AF35" s="22"/>
      <c r="AG35" s="20"/>
      <c r="AH35" s="23"/>
      <c r="AI35" s="22"/>
      <c r="AM35" s="20"/>
      <c r="AN35" s="20"/>
    </row>
    <row r="36" spans="1:40" ht="17.399999999999999" x14ac:dyDescent="0.25">
      <c r="A36" s="20" t="s">
        <v>224</v>
      </c>
      <c r="B36" s="20" t="s">
        <v>240</v>
      </c>
      <c r="C36" s="20" t="s">
        <v>231</v>
      </c>
      <c r="D36" s="20" t="s">
        <v>108</v>
      </c>
      <c r="E36" s="20" t="s">
        <v>81</v>
      </c>
      <c r="F36" s="21">
        <v>1383.5</v>
      </c>
      <c r="G36" s="47" t="s">
        <v>244</v>
      </c>
      <c r="H36" s="56" t="s">
        <v>243</v>
      </c>
      <c r="I36" s="56" t="s">
        <v>243</v>
      </c>
      <c r="J36" s="22">
        <v>116186.2</v>
      </c>
      <c r="K36" s="20" t="s">
        <v>17</v>
      </c>
      <c r="L36" s="22">
        <f>SUM('[2]Meter Entries'!$J$487:$J$498)</f>
        <v>17425.419999999998</v>
      </c>
      <c r="M36" s="51" t="s">
        <v>22</v>
      </c>
      <c r="N36" s="52" t="s">
        <v>243</v>
      </c>
      <c r="O36" s="47" t="s">
        <v>248</v>
      </c>
      <c r="P36" s="32">
        <v>37</v>
      </c>
      <c r="Q36" s="32">
        <f t="shared" si="0"/>
        <v>37000</v>
      </c>
      <c r="R36" s="32">
        <v>0.79</v>
      </c>
      <c r="S36" s="32">
        <f t="shared" si="1"/>
        <v>303601.63177000004</v>
      </c>
      <c r="T36" s="55" t="s">
        <v>243</v>
      </c>
      <c r="U36" s="20">
        <v>26.8</v>
      </c>
      <c r="V36" s="22"/>
      <c r="W36" s="20"/>
      <c r="X36" s="22"/>
      <c r="Y36" s="20"/>
      <c r="Z36" s="22"/>
      <c r="AA36" s="20"/>
      <c r="AB36" s="22"/>
      <c r="AC36" s="20"/>
      <c r="AD36" s="23"/>
      <c r="AE36" s="22"/>
      <c r="AF36" s="22"/>
      <c r="AG36" s="20"/>
      <c r="AH36" s="23"/>
      <c r="AI36" s="22"/>
      <c r="AM36" s="20"/>
      <c r="AN36" s="20"/>
    </row>
    <row r="37" spans="1:40" ht="17.399999999999999" x14ac:dyDescent="0.25">
      <c r="A37" s="20" t="s">
        <v>223</v>
      </c>
      <c r="B37" s="20" t="s">
        <v>240</v>
      </c>
      <c r="C37" s="20" t="s">
        <v>230</v>
      </c>
      <c r="D37" s="20" t="s">
        <v>108</v>
      </c>
      <c r="E37" s="20" t="s">
        <v>81</v>
      </c>
      <c r="F37" s="21">
        <v>981.7</v>
      </c>
      <c r="G37" s="47" t="s">
        <v>244</v>
      </c>
      <c r="H37" s="56" t="s">
        <v>243</v>
      </c>
      <c r="I37" s="56" t="s">
        <v>243</v>
      </c>
      <c r="J37" s="22">
        <v>65430.6</v>
      </c>
      <c r="K37" s="20" t="s">
        <v>17</v>
      </c>
      <c r="L37" s="22">
        <f>SUM('[2]Meter Entries'!$J$499:$J$510)</f>
        <v>15536.339999999998</v>
      </c>
      <c r="M37" s="51" t="s">
        <v>22</v>
      </c>
      <c r="N37" s="52" t="s">
        <v>243</v>
      </c>
      <c r="O37" s="47" t="s">
        <v>248</v>
      </c>
      <c r="P37" s="32">
        <v>31.9</v>
      </c>
      <c r="Q37" s="32">
        <f t="shared" si="0"/>
        <v>31900</v>
      </c>
      <c r="R37" s="32">
        <v>0.85</v>
      </c>
      <c r="S37" s="32">
        <f t="shared" si="1"/>
        <v>231790.46321000002</v>
      </c>
      <c r="T37" s="55" t="s">
        <v>243</v>
      </c>
      <c r="U37" s="20">
        <v>32.5</v>
      </c>
      <c r="V37" s="22"/>
      <c r="W37" s="20"/>
      <c r="X37" s="22"/>
      <c r="Y37" s="20"/>
      <c r="Z37" s="22"/>
      <c r="AA37" s="20"/>
      <c r="AB37" s="22"/>
      <c r="AC37" s="20"/>
      <c r="AD37" s="23"/>
      <c r="AE37" s="22"/>
      <c r="AF37" s="22"/>
      <c r="AG37" s="20"/>
      <c r="AH37" s="23"/>
      <c r="AI37" s="22"/>
      <c r="AM37" s="20"/>
      <c r="AN37" s="20"/>
    </row>
    <row r="38" spans="1:40" ht="17.399999999999999" x14ac:dyDescent="0.25">
      <c r="A38" t="s">
        <v>229</v>
      </c>
      <c r="B38" t="s">
        <v>28</v>
      </c>
      <c r="C38" t="s">
        <v>235</v>
      </c>
      <c r="D38" t="s">
        <v>108</v>
      </c>
      <c r="E38" t="s">
        <v>81</v>
      </c>
      <c r="F38">
        <v>278.7</v>
      </c>
      <c r="G38" s="47" t="s">
        <v>244</v>
      </c>
      <c r="H38" s="57" t="s">
        <v>243</v>
      </c>
      <c r="I38" s="56" t="s">
        <v>243</v>
      </c>
      <c r="J38">
        <v>20264.400000000001</v>
      </c>
      <c r="K38" s="20" t="s">
        <v>17</v>
      </c>
      <c r="L38">
        <f>SUM('[2]Meter Entries'!$J$1652:$J$1663)</f>
        <v>1925.19</v>
      </c>
      <c r="M38" s="51" t="s">
        <v>22</v>
      </c>
      <c r="N38" s="52" t="s">
        <v>243</v>
      </c>
      <c r="O38" s="47" t="s">
        <v>248</v>
      </c>
      <c r="P38">
        <v>4.3</v>
      </c>
      <c r="Q38" s="32">
        <f t="shared" si="0"/>
        <v>4300</v>
      </c>
      <c r="R38">
        <v>0.53</v>
      </c>
      <c r="S38" s="32">
        <f t="shared" si="1"/>
        <v>41030.866158000004</v>
      </c>
      <c r="T38" s="55" t="s">
        <v>243</v>
      </c>
      <c r="U38">
        <v>15.5</v>
      </c>
    </row>
    <row r="39" spans="1:40" ht="17.399999999999999" x14ac:dyDescent="0.25">
      <c r="A39" s="20" t="s">
        <v>109</v>
      </c>
      <c r="B39" s="20" t="s">
        <v>242</v>
      </c>
      <c r="C39" s="20" t="s">
        <v>110</v>
      </c>
      <c r="D39" s="20" t="s">
        <v>25</v>
      </c>
      <c r="E39" s="20" t="s">
        <v>111</v>
      </c>
      <c r="F39" s="21">
        <v>759.9</v>
      </c>
      <c r="G39" s="47" t="s">
        <v>244</v>
      </c>
      <c r="H39" s="56" t="s">
        <v>243</v>
      </c>
      <c r="I39" s="56" t="s">
        <v>243</v>
      </c>
      <c r="J39" s="22">
        <v>127754.4</v>
      </c>
      <c r="K39" s="20" t="s">
        <v>17</v>
      </c>
      <c r="L39" s="22">
        <f>SUM('[2]Meter Entries'!$J$523:$J$534)</f>
        <v>12441.01</v>
      </c>
      <c r="M39" s="51" t="s">
        <v>22</v>
      </c>
      <c r="N39" s="52" t="s">
        <v>243</v>
      </c>
      <c r="O39" s="47" t="s">
        <v>248</v>
      </c>
      <c r="P39" s="32">
        <v>27.7</v>
      </c>
      <c r="Q39" s="32">
        <f t="shared" si="0"/>
        <v>27700</v>
      </c>
      <c r="R39" s="32">
        <v>1.23</v>
      </c>
      <c r="S39" s="32">
        <f t="shared" si="1"/>
        <v>259632.70770599999</v>
      </c>
      <c r="T39" s="55" t="s">
        <v>243</v>
      </c>
      <c r="U39" s="20">
        <v>36.5</v>
      </c>
      <c r="V39" s="22"/>
      <c r="W39" s="20"/>
      <c r="X39" s="22"/>
      <c r="Y39" s="20"/>
      <c r="Z39" s="22"/>
      <c r="AA39" s="20"/>
      <c r="AB39" s="22"/>
      <c r="AC39" s="20"/>
      <c r="AD39" s="23"/>
      <c r="AE39" s="22"/>
      <c r="AF39" s="22"/>
      <c r="AG39" s="20"/>
      <c r="AH39" s="23"/>
      <c r="AI39" s="22"/>
      <c r="AM39" s="20"/>
      <c r="AN39" s="20"/>
    </row>
    <row r="40" spans="1:40" ht="17.399999999999999" x14ac:dyDescent="0.25">
      <c r="A40" s="20" t="s">
        <v>112</v>
      </c>
      <c r="B40" s="20" t="s">
        <v>242</v>
      </c>
      <c r="C40" s="20" t="s">
        <v>113</v>
      </c>
      <c r="D40" s="20" t="s">
        <v>30</v>
      </c>
      <c r="E40" s="20" t="s">
        <v>114</v>
      </c>
      <c r="F40" s="21">
        <v>19230.900000000001</v>
      </c>
      <c r="G40" s="47" t="s">
        <v>244</v>
      </c>
      <c r="H40" s="56" t="s">
        <v>243</v>
      </c>
      <c r="I40" s="56" t="s">
        <v>243</v>
      </c>
      <c r="J40" s="22">
        <v>3488656.9</v>
      </c>
      <c r="K40" s="20" t="s">
        <v>17</v>
      </c>
      <c r="L40" s="22">
        <f>SUM('[2]Meter Entries'!$J$919:$J$930)</f>
        <v>179738.05</v>
      </c>
      <c r="M40" s="51" t="s">
        <v>22</v>
      </c>
      <c r="N40" s="52" t="s">
        <v>243</v>
      </c>
      <c r="O40" s="47" t="s">
        <v>248</v>
      </c>
      <c r="P40" s="32">
        <v>448.5</v>
      </c>
      <c r="Q40" s="32">
        <f t="shared" si="0"/>
        <v>448500</v>
      </c>
      <c r="R40" s="32">
        <v>1.01</v>
      </c>
      <c r="S40" s="32">
        <f t="shared" si="1"/>
        <v>5395340.1496020015</v>
      </c>
      <c r="T40" s="55" t="s">
        <v>243</v>
      </c>
      <c r="U40" s="20">
        <v>23.3</v>
      </c>
      <c r="V40" s="22"/>
      <c r="W40" s="20"/>
      <c r="X40" s="22"/>
      <c r="Y40" s="20"/>
      <c r="Z40" s="22"/>
      <c r="AA40" s="20"/>
      <c r="AB40" s="22"/>
      <c r="AC40" s="20"/>
      <c r="AD40" s="23"/>
      <c r="AE40" s="22"/>
      <c r="AF40" s="22"/>
      <c r="AG40" s="20"/>
      <c r="AH40" s="23"/>
      <c r="AI40" s="22"/>
      <c r="AM40" s="20"/>
      <c r="AN40" s="20"/>
    </row>
    <row r="41" spans="1:40" ht="17.399999999999999" x14ac:dyDescent="0.25">
      <c r="A41" s="20" t="s">
        <v>115</v>
      </c>
      <c r="B41" s="20" t="s">
        <v>242</v>
      </c>
      <c r="C41" s="20" t="s">
        <v>116</v>
      </c>
      <c r="D41" s="20" t="s">
        <v>41</v>
      </c>
      <c r="E41" s="20" t="s">
        <v>117</v>
      </c>
      <c r="F41" s="21">
        <v>1769.8</v>
      </c>
      <c r="G41" s="47" t="s">
        <v>244</v>
      </c>
      <c r="H41" s="56" t="s">
        <v>243</v>
      </c>
      <c r="I41" s="56" t="s">
        <v>243</v>
      </c>
      <c r="J41" s="22">
        <v>113022.6</v>
      </c>
      <c r="K41" s="20" t="s">
        <v>17</v>
      </c>
      <c r="L41" s="22">
        <f>SUM('[2]Meter Entries'!$J$955:$J$966)</f>
        <v>22763.710000000003</v>
      </c>
      <c r="M41" s="51" t="s">
        <v>22</v>
      </c>
      <c r="N41" s="52" t="s">
        <v>243</v>
      </c>
      <c r="O41" s="47" t="s">
        <v>248</v>
      </c>
      <c r="P41" s="32">
        <v>47.3</v>
      </c>
      <c r="Q41" s="32">
        <f t="shared" ref="Q41:Q67" si="2">P41*1000</f>
        <v>47300</v>
      </c>
      <c r="R41" s="32">
        <v>0.72</v>
      </c>
      <c r="S41" s="32">
        <f t="shared" ref="S41:S67" si="3">R41*F41*277.778</f>
        <v>353960.28316799999</v>
      </c>
      <c r="T41" s="55" t="s">
        <v>243</v>
      </c>
      <c r="U41" s="20">
        <v>26.7</v>
      </c>
      <c r="V41" s="22"/>
      <c r="W41" s="20"/>
      <c r="X41" s="22"/>
      <c r="Y41" s="20"/>
      <c r="Z41" s="22"/>
      <c r="AA41" s="20"/>
      <c r="AB41" s="22"/>
      <c r="AC41" s="20"/>
      <c r="AD41" s="23"/>
      <c r="AE41" s="22"/>
      <c r="AF41" s="22"/>
      <c r="AG41" s="20"/>
      <c r="AH41" s="23"/>
      <c r="AI41" s="22"/>
      <c r="AM41" s="20"/>
      <c r="AN41" s="20"/>
    </row>
    <row r="42" spans="1:40" ht="17.399999999999999" x14ac:dyDescent="0.25">
      <c r="A42" s="20" t="s">
        <v>119</v>
      </c>
      <c r="B42" s="20" t="s">
        <v>242</v>
      </c>
      <c r="C42" s="20" t="s">
        <v>120</v>
      </c>
      <c r="D42" s="20" t="s">
        <v>69</v>
      </c>
      <c r="E42" s="20" t="s">
        <v>121</v>
      </c>
      <c r="F42" s="21">
        <v>488.7</v>
      </c>
      <c r="G42" s="47" t="s">
        <v>244</v>
      </c>
      <c r="H42" s="56" t="s">
        <v>243</v>
      </c>
      <c r="I42" s="56" t="s">
        <v>243</v>
      </c>
      <c r="J42" s="22">
        <v>72816</v>
      </c>
      <c r="K42" s="20" t="s">
        <v>17</v>
      </c>
      <c r="L42" s="22">
        <f>SUM('[2]Meter Entries'!$J$583:$J$594)</f>
        <v>3177.2300000000005</v>
      </c>
      <c r="M42" s="51" t="s">
        <v>22</v>
      </c>
      <c r="N42" s="52" t="s">
        <v>243</v>
      </c>
      <c r="O42" s="47" t="s">
        <v>248</v>
      </c>
      <c r="P42" s="32">
        <v>8.3000000000000007</v>
      </c>
      <c r="Q42" s="32">
        <f t="shared" si="2"/>
        <v>8300</v>
      </c>
      <c r="R42" s="32">
        <v>0.79</v>
      </c>
      <c r="S42" s="32">
        <f t="shared" si="3"/>
        <v>107242.58579400001</v>
      </c>
      <c r="T42" s="55" t="s">
        <v>243</v>
      </c>
      <c r="U42" s="20">
        <v>16.899999999999999</v>
      </c>
      <c r="V42" s="22"/>
      <c r="W42" s="20"/>
      <c r="X42" s="22"/>
      <c r="Y42" s="20"/>
      <c r="Z42" s="22"/>
      <c r="AA42" s="20"/>
      <c r="AB42" s="22"/>
      <c r="AC42" s="20"/>
      <c r="AD42" s="23"/>
      <c r="AE42" s="22"/>
      <c r="AF42" s="22"/>
      <c r="AG42" s="20"/>
      <c r="AH42" s="23"/>
      <c r="AI42" s="22"/>
      <c r="AM42" s="20"/>
      <c r="AN42" s="20"/>
    </row>
    <row r="43" spans="1:40" ht="17.399999999999999" x14ac:dyDescent="0.25">
      <c r="A43" s="20" t="s">
        <v>227</v>
      </c>
      <c r="B43" s="20" t="s">
        <v>242</v>
      </c>
      <c r="C43" s="20" t="s">
        <v>233</v>
      </c>
      <c r="D43" s="20" t="s">
        <v>37</v>
      </c>
      <c r="E43" s="20" t="s">
        <v>118</v>
      </c>
      <c r="F43" s="21">
        <v>1705</v>
      </c>
      <c r="G43" s="47" t="s">
        <v>244</v>
      </c>
      <c r="H43" s="56" t="s">
        <v>243</v>
      </c>
      <c r="I43" s="56" t="s">
        <v>243</v>
      </c>
      <c r="J43" s="22">
        <v>263307.09999999998</v>
      </c>
      <c r="K43" s="20" t="s">
        <v>17</v>
      </c>
      <c r="L43" s="22">
        <f>SUM('[2]Meter Entries'!$J$967:$J$978)</f>
        <v>15901.230000000001</v>
      </c>
      <c r="M43" s="51" t="s">
        <v>22</v>
      </c>
      <c r="N43" s="52" t="s">
        <v>243</v>
      </c>
      <c r="O43" s="47" t="s">
        <v>248</v>
      </c>
      <c r="P43" s="32">
        <v>38.4</v>
      </c>
      <c r="Q43" s="32">
        <f t="shared" si="2"/>
        <v>38400</v>
      </c>
      <c r="R43" s="32">
        <v>0.91</v>
      </c>
      <c r="S43" s="32">
        <f t="shared" si="3"/>
        <v>430986.4559</v>
      </c>
      <c r="T43" s="55" t="s">
        <v>243</v>
      </c>
      <c r="U43" s="20">
        <v>22.5</v>
      </c>
      <c r="V43" s="22"/>
      <c r="W43" s="20"/>
      <c r="X43" s="22"/>
      <c r="Y43" s="20"/>
      <c r="Z43" s="22"/>
      <c r="AA43" s="20"/>
      <c r="AB43" s="22"/>
      <c r="AC43" s="20"/>
      <c r="AD43" s="23"/>
      <c r="AE43" s="22"/>
      <c r="AF43" s="22"/>
      <c r="AG43" s="20"/>
      <c r="AH43" s="23"/>
      <c r="AI43" s="22"/>
      <c r="AM43" s="20"/>
      <c r="AN43" s="20"/>
    </row>
    <row r="44" spans="1:40" ht="17.399999999999999" x14ac:dyDescent="0.25">
      <c r="A44" s="20" t="s">
        <v>122</v>
      </c>
      <c r="B44" s="20" t="s">
        <v>242</v>
      </c>
      <c r="C44" s="20" t="s">
        <v>234</v>
      </c>
      <c r="D44" s="20" t="s">
        <v>65</v>
      </c>
      <c r="E44" s="20" t="s">
        <v>236</v>
      </c>
      <c r="F44" s="21">
        <v>2957</v>
      </c>
      <c r="G44" s="47" t="s">
        <v>244</v>
      </c>
      <c r="H44" s="56" t="s">
        <v>243</v>
      </c>
      <c r="I44" s="56" t="s">
        <v>243</v>
      </c>
      <c r="J44" s="22">
        <v>342571.6</v>
      </c>
      <c r="K44" s="20" t="s">
        <v>17</v>
      </c>
      <c r="L44" s="22">
        <f>SUM('[2]Meter Entries'!$J$1640:$J$1651)</f>
        <v>41627.62999999999</v>
      </c>
      <c r="M44" s="51" t="s">
        <v>22</v>
      </c>
      <c r="N44" s="52" t="s">
        <v>243</v>
      </c>
      <c r="O44" s="47" t="s">
        <v>248</v>
      </c>
      <c r="P44" s="32">
        <v>90.4</v>
      </c>
      <c r="Q44" s="32">
        <f t="shared" si="2"/>
        <v>90400</v>
      </c>
      <c r="R44" s="32">
        <v>0.96</v>
      </c>
      <c r="S44" s="32">
        <f t="shared" si="3"/>
        <v>788533.96415999997</v>
      </c>
      <c r="T44" s="55" t="s">
        <v>243</v>
      </c>
      <c r="U44" s="20">
        <v>30.6</v>
      </c>
      <c r="V44" s="22"/>
      <c r="W44" s="20"/>
      <c r="X44" s="22"/>
      <c r="Y44" s="20"/>
      <c r="Z44" s="22"/>
      <c r="AA44" s="20"/>
      <c r="AB44" s="22"/>
      <c r="AC44" s="20"/>
      <c r="AD44" s="23"/>
      <c r="AE44" s="22"/>
      <c r="AF44" s="22"/>
      <c r="AG44" s="20"/>
      <c r="AH44" s="23"/>
      <c r="AI44" s="22"/>
      <c r="AM44" s="20"/>
      <c r="AN44" s="20"/>
    </row>
    <row r="45" spans="1:40" ht="17.399999999999999" x14ac:dyDescent="0.25">
      <c r="A45" s="20" t="s">
        <v>225</v>
      </c>
      <c r="B45" s="20" t="s">
        <v>242</v>
      </c>
      <c r="C45" s="20" t="s">
        <v>123</v>
      </c>
      <c r="D45" s="20" t="s">
        <v>37</v>
      </c>
      <c r="E45" s="20" t="s">
        <v>124</v>
      </c>
      <c r="F45" s="21">
        <v>6993.7</v>
      </c>
      <c r="G45" s="47" t="s">
        <v>244</v>
      </c>
      <c r="H45" s="56" t="s">
        <v>243</v>
      </c>
      <c r="I45" s="56" t="s">
        <v>243</v>
      </c>
      <c r="J45" s="22">
        <v>946591.1</v>
      </c>
      <c r="K45" s="20" t="s">
        <v>17</v>
      </c>
      <c r="L45" s="22">
        <f>SUM('[2]Meter Entries'!$J$595:$J$606)</f>
        <v>96579.1</v>
      </c>
      <c r="M45" s="51" t="s">
        <v>22</v>
      </c>
      <c r="N45" s="52" t="s">
        <v>243</v>
      </c>
      <c r="O45" s="47" t="s">
        <v>248</v>
      </c>
      <c r="P45" s="32">
        <v>214.1</v>
      </c>
      <c r="Q45" s="32">
        <f t="shared" si="2"/>
        <v>214100</v>
      </c>
      <c r="R45" s="32">
        <v>1.02</v>
      </c>
      <c r="S45" s="32">
        <f t="shared" si="3"/>
        <v>1981549.918572</v>
      </c>
      <c r="T45" s="55" t="s">
        <v>243</v>
      </c>
      <c r="U45" s="20">
        <v>30.6</v>
      </c>
      <c r="V45" s="22"/>
      <c r="W45" s="20"/>
      <c r="X45" s="22"/>
      <c r="Y45" s="20"/>
      <c r="Z45" s="22"/>
      <c r="AA45" s="20"/>
      <c r="AB45" s="22"/>
      <c r="AC45" s="20"/>
      <c r="AD45" s="23"/>
      <c r="AE45" s="22"/>
      <c r="AF45" s="22"/>
      <c r="AG45" s="20"/>
      <c r="AH45" s="23"/>
      <c r="AI45" s="22"/>
      <c r="AM45" s="20"/>
      <c r="AN45" s="20"/>
    </row>
    <row r="46" spans="1:40" ht="17.399999999999999" x14ac:dyDescent="0.25">
      <c r="A46" s="20" t="s">
        <v>125</v>
      </c>
      <c r="B46" s="20" t="s">
        <v>242</v>
      </c>
      <c r="C46" s="20" t="s">
        <v>126</v>
      </c>
      <c r="D46" s="20" t="s">
        <v>73</v>
      </c>
      <c r="E46" s="20" t="s">
        <v>127</v>
      </c>
      <c r="F46" s="21">
        <v>2415</v>
      </c>
      <c r="G46" s="47" t="s">
        <v>244</v>
      </c>
      <c r="H46" s="56" t="s">
        <v>243</v>
      </c>
      <c r="I46" s="56" t="s">
        <v>243</v>
      </c>
      <c r="J46" s="22">
        <v>463936.8</v>
      </c>
      <c r="K46" s="20" t="s">
        <v>17</v>
      </c>
      <c r="L46" s="22">
        <f>SUM('[2]Meter Entries'!$J$607:$J$618)</f>
        <v>37118.99</v>
      </c>
      <c r="M46" s="51" t="s">
        <v>22</v>
      </c>
      <c r="N46" s="52" t="s">
        <v>243</v>
      </c>
      <c r="O46" s="47" t="s">
        <v>248</v>
      </c>
      <c r="P46" s="32">
        <v>85.2</v>
      </c>
      <c r="Q46" s="32">
        <f t="shared" si="2"/>
        <v>85200</v>
      </c>
      <c r="R46" s="32">
        <v>1.28</v>
      </c>
      <c r="S46" s="32">
        <f t="shared" si="3"/>
        <v>858667.35360000015</v>
      </c>
      <c r="T46" s="55" t="s">
        <v>243</v>
      </c>
      <c r="U46" s="20">
        <v>35.299999999999997</v>
      </c>
      <c r="V46" s="22"/>
      <c r="W46" s="20"/>
      <c r="X46" s="22"/>
      <c r="Y46" s="20"/>
      <c r="Z46" s="22"/>
      <c r="AA46" s="20"/>
      <c r="AB46" s="22"/>
      <c r="AC46" s="20"/>
      <c r="AD46" s="23"/>
      <c r="AE46" s="22"/>
      <c r="AF46" s="22"/>
      <c r="AG46" s="20"/>
      <c r="AH46" s="23"/>
      <c r="AI46" s="22"/>
      <c r="AM46" s="20"/>
      <c r="AN46" s="20"/>
    </row>
    <row r="47" spans="1:40" ht="17.399999999999999" x14ac:dyDescent="0.25">
      <c r="A47" s="20" t="s">
        <v>128</v>
      </c>
      <c r="B47" s="20" t="s">
        <v>242</v>
      </c>
      <c r="C47" s="20" t="s">
        <v>129</v>
      </c>
      <c r="D47" s="20" t="s">
        <v>73</v>
      </c>
      <c r="E47" s="20" t="s">
        <v>130</v>
      </c>
      <c r="F47" s="21">
        <v>1995.6</v>
      </c>
      <c r="G47" s="47" t="s">
        <v>244</v>
      </c>
      <c r="H47" s="56" t="s">
        <v>243</v>
      </c>
      <c r="I47" s="56" t="s">
        <v>243</v>
      </c>
      <c r="J47" s="22">
        <v>146400</v>
      </c>
      <c r="K47" s="20" t="s">
        <v>17</v>
      </c>
      <c r="L47" s="22">
        <f>SUM('[2]Meter Entries'!$J$979:$J$990)</f>
        <v>46119</v>
      </c>
      <c r="M47" s="51" t="s">
        <v>22</v>
      </c>
      <c r="N47" s="52" t="s">
        <v>243</v>
      </c>
      <c r="O47" s="47" t="s">
        <v>248</v>
      </c>
      <c r="P47" s="32">
        <v>93.4</v>
      </c>
      <c r="Q47" s="32">
        <f t="shared" si="2"/>
        <v>93400</v>
      </c>
      <c r="R47" s="32">
        <v>1.1499999999999999</v>
      </c>
      <c r="S47" s="32">
        <f t="shared" si="3"/>
        <v>637483.84331999999</v>
      </c>
      <c r="T47" s="55" t="s">
        <v>243</v>
      </c>
      <c r="U47" s="20">
        <v>46.8</v>
      </c>
      <c r="V47" s="22"/>
      <c r="W47" s="20"/>
      <c r="X47" s="22"/>
      <c r="Y47" s="20"/>
      <c r="Z47" s="22"/>
      <c r="AA47" s="20"/>
      <c r="AB47" s="22"/>
      <c r="AC47" s="20"/>
      <c r="AD47" s="23"/>
      <c r="AE47" s="22"/>
      <c r="AF47" s="22"/>
      <c r="AG47" s="20"/>
      <c r="AH47" s="23"/>
      <c r="AI47" s="22"/>
      <c r="AM47" s="20"/>
      <c r="AN47" s="20"/>
    </row>
    <row r="48" spans="1:40" ht="17.399999999999999" x14ac:dyDescent="0.25">
      <c r="A48" s="20" t="s">
        <v>131</v>
      </c>
      <c r="B48" s="20" t="s">
        <v>240</v>
      </c>
      <c r="C48" s="20" t="s">
        <v>132</v>
      </c>
      <c r="D48" s="20" t="s">
        <v>133</v>
      </c>
      <c r="E48" s="20" t="s">
        <v>134</v>
      </c>
      <c r="F48" s="21">
        <v>311.89999999999998</v>
      </c>
      <c r="G48" s="47" t="s">
        <v>244</v>
      </c>
      <c r="H48" s="56" t="s">
        <v>243</v>
      </c>
      <c r="I48" s="56" t="s">
        <v>243</v>
      </c>
      <c r="J48" s="22">
        <v>27578.2</v>
      </c>
      <c r="K48" s="20" t="s">
        <v>17</v>
      </c>
      <c r="L48" s="22">
        <f>SUM('[2]Meter Entries'!$J$991:$J$1002)</f>
        <v>4311.99</v>
      </c>
      <c r="M48" s="51" t="s">
        <v>22</v>
      </c>
      <c r="N48" s="52" t="s">
        <v>243</v>
      </c>
      <c r="O48" s="47" t="s">
        <v>248</v>
      </c>
      <c r="P48" s="32">
        <v>9.1</v>
      </c>
      <c r="Q48" s="32">
        <f t="shared" si="2"/>
        <v>9100</v>
      </c>
      <c r="R48" s="32">
        <v>0.85</v>
      </c>
      <c r="S48" s="32">
        <f t="shared" si="3"/>
        <v>73643.114469999986</v>
      </c>
      <c r="T48" s="55" t="s">
        <v>243</v>
      </c>
      <c r="U48" s="20">
        <v>29.3</v>
      </c>
      <c r="V48" s="22"/>
      <c r="W48" s="20"/>
      <c r="X48" s="22"/>
      <c r="Y48" s="20"/>
      <c r="Z48" s="22"/>
      <c r="AA48" s="20"/>
      <c r="AB48" s="22"/>
      <c r="AC48" s="20"/>
      <c r="AD48" s="23"/>
      <c r="AE48" s="22"/>
      <c r="AF48" s="22"/>
      <c r="AG48" s="20"/>
      <c r="AH48" s="23"/>
      <c r="AI48" s="22"/>
      <c r="AM48" s="20"/>
      <c r="AN48" s="20"/>
    </row>
    <row r="49" spans="1:40" ht="17.399999999999999" x14ac:dyDescent="0.25">
      <c r="A49" s="20" t="s">
        <v>135</v>
      </c>
      <c r="B49" s="20" t="s">
        <v>240</v>
      </c>
      <c r="C49" s="20" t="s">
        <v>136</v>
      </c>
      <c r="D49" s="20" t="s">
        <v>133</v>
      </c>
      <c r="E49" s="20" t="s">
        <v>137</v>
      </c>
      <c r="F49" s="21">
        <v>384.6</v>
      </c>
      <c r="G49" s="47" t="s">
        <v>244</v>
      </c>
      <c r="H49" s="56" t="s">
        <v>243</v>
      </c>
      <c r="I49" s="56" t="s">
        <v>243</v>
      </c>
      <c r="J49" s="22">
        <v>81157.399999999994</v>
      </c>
      <c r="K49" s="20" t="s">
        <v>17</v>
      </c>
      <c r="L49" s="22">
        <f>SUM('[2]Meter Entries'!$J$1015:$J$1026)</f>
        <v>11924.649999999998</v>
      </c>
      <c r="M49" s="51" t="s">
        <v>22</v>
      </c>
      <c r="N49" s="52" t="s">
        <v>243</v>
      </c>
      <c r="O49" s="47" t="s">
        <v>248</v>
      </c>
      <c r="P49" s="32">
        <v>25.4</v>
      </c>
      <c r="Q49" s="32">
        <f t="shared" si="2"/>
        <v>25400</v>
      </c>
      <c r="R49" s="32">
        <v>1.95</v>
      </c>
      <c r="S49" s="32">
        <f t="shared" si="3"/>
        <v>208325.16666000002</v>
      </c>
      <c r="T49" s="55" t="s">
        <v>243</v>
      </c>
      <c r="U49" s="20">
        <v>66</v>
      </c>
      <c r="V49" s="22"/>
      <c r="W49" s="20"/>
      <c r="X49" s="22"/>
      <c r="Y49" s="20"/>
      <c r="Z49" s="22"/>
      <c r="AA49" s="20"/>
      <c r="AB49" s="22"/>
      <c r="AC49" s="20"/>
      <c r="AD49" s="23"/>
      <c r="AE49" s="22"/>
      <c r="AF49" s="22"/>
      <c r="AG49" s="20"/>
      <c r="AH49" s="23"/>
      <c r="AI49" s="22"/>
      <c r="AM49" s="20"/>
      <c r="AN49" s="20"/>
    </row>
    <row r="50" spans="1:40" ht="17.399999999999999" x14ac:dyDescent="0.25">
      <c r="A50" s="20" t="s">
        <v>138</v>
      </c>
      <c r="B50" s="20" t="s">
        <v>240</v>
      </c>
      <c r="C50" s="20" t="s">
        <v>139</v>
      </c>
      <c r="D50" s="20" t="s">
        <v>69</v>
      </c>
      <c r="E50" s="20" t="s">
        <v>140</v>
      </c>
      <c r="F50" s="21">
        <v>656.4</v>
      </c>
      <c r="G50" s="47" t="s">
        <v>244</v>
      </c>
      <c r="H50" s="56" t="s">
        <v>243</v>
      </c>
      <c r="I50" s="56" t="s">
        <v>243</v>
      </c>
      <c r="J50" s="22">
        <v>41130.199999999997</v>
      </c>
      <c r="K50" s="20" t="s">
        <v>17</v>
      </c>
      <c r="L50" s="22">
        <f>SUM('[2]Meter Entries'!$J$619:$J$630)</f>
        <v>10319.41</v>
      </c>
      <c r="M50" s="51" t="s">
        <v>22</v>
      </c>
      <c r="N50" s="52" t="s">
        <v>243</v>
      </c>
      <c r="O50" s="47" t="s">
        <v>248</v>
      </c>
      <c r="P50" s="32">
        <v>21.1</v>
      </c>
      <c r="Q50" s="32">
        <f t="shared" si="2"/>
        <v>21100</v>
      </c>
      <c r="R50" s="32">
        <v>0.83</v>
      </c>
      <c r="S50" s="32">
        <f t="shared" si="3"/>
        <v>151336.78773599997</v>
      </c>
      <c r="T50" s="55" t="s">
        <v>243</v>
      </c>
      <c r="U50" s="20">
        <v>32.200000000000003</v>
      </c>
      <c r="V50" s="22"/>
      <c r="W50" s="20"/>
      <c r="X50" s="22"/>
      <c r="Y50" s="20"/>
      <c r="Z50" s="22"/>
      <c r="AA50" s="20"/>
      <c r="AB50" s="22"/>
      <c r="AC50" s="20"/>
      <c r="AD50" s="23"/>
      <c r="AE50" s="22"/>
      <c r="AF50" s="22"/>
      <c r="AG50" s="20"/>
      <c r="AH50" s="23"/>
      <c r="AI50" s="22"/>
      <c r="AM50" s="20"/>
      <c r="AN50" s="20"/>
    </row>
    <row r="51" spans="1:40" ht="17.399999999999999" x14ac:dyDescent="0.25">
      <c r="A51" s="20" t="s">
        <v>141</v>
      </c>
      <c r="B51" s="20" t="s">
        <v>238</v>
      </c>
      <c r="C51" s="20" t="s">
        <v>142</v>
      </c>
      <c r="D51" s="20" t="s">
        <v>69</v>
      </c>
      <c r="E51" s="20" t="s">
        <v>143</v>
      </c>
      <c r="F51" s="21">
        <v>3041.3</v>
      </c>
      <c r="G51" s="47" t="s">
        <v>244</v>
      </c>
      <c r="H51" s="56">
        <v>6387.2</v>
      </c>
      <c r="I51" s="56">
        <f>H51*1000*365/1000/1000</f>
        <v>2331.328</v>
      </c>
      <c r="J51" s="22">
        <v>1292389.8999999999</v>
      </c>
      <c r="K51" s="20" t="s">
        <v>17</v>
      </c>
      <c r="L51" s="22">
        <f>SUM('[2]Meter Entries'!$J$1435:$J$1446)</f>
        <v>55629</v>
      </c>
      <c r="M51" s="51" t="s">
        <v>22</v>
      </c>
      <c r="N51" s="52" t="s">
        <v>243</v>
      </c>
      <c r="O51" s="47" t="s">
        <v>248</v>
      </c>
      <c r="P51" s="32">
        <v>145</v>
      </c>
      <c r="Q51" s="32">
        <f t="shared" si="2"/>
        <v>145000</v>
      </c>
      <c r="R51" s="32">
        <v>2.23</v>
      </c>
      <c r="S51" s="32">
        <f t="shared" si="3"/>
        <v>1883917.8960220001</v>
      </c>
      <c r="T51" s="55">
        <f>S51/I51</f>
        <v>808.08787781985211</v>
      </c>
      <c r="U51" s="20">
        <v>47.7</v>
      </c>
      <c r="V51" s="22"/>
      <c r="W51" s="20"/>
      <c r="X51" s="22"/>
      <c r="Y51" s="20"/>
      <c r="Z51" s="22"/>
      <c r="AA51" s="20"/>
      <c r="AB51" s="22"/>
      <c r="AC51" s="20"/>
      <c r="AD51" s="23"/>
      <c r="AE51" s="22"/>
      <c r="AF51" s="22"/>
      <c r="AG51" s="20"/>
      <c r="AH51" s="23"/>
      <c r="AI51" s="22"/>
      <c r="AM51" s="20"/>
      <c r="AN51" s="20"/>
    </row>
    <row r="52" spans="1:40" ht="17.399999999999999" x14ac:dyDescent="0.25">
      <c r="A52" s="20" t="s">
        <v>144</v>
      </c>
      <c r="B52" s="20" t="s">
        <v>237</v>
      </c>
      <c r="C52" s="20" t="s">
        <v>145</v>
      </c>
      <c r="D52" s="20" t="s">
        <v>37</v>
      </c>
      <c r="E52" s="20" t="s">
        <v>146</v>
      </c>
      <c r="F52" s="21">
        <v>18437.5</v>
      </c>
      <c r="G52" s="47" t="s">
        <v>244</v>
      </c>
      <c r="H52" s="56">
        <v>31791.9</v>
      </c>
      <c r="I52" s="56">
        <f>H52*1000*365/1000/1000</f>
        <v>11604.0435</v>
      </c>
      <c r="J52" s="22">
        <v>4809081.3</v>
      </c>
      <c r="K52" s="20" t="s">
        <v>17</v>
      </c>
      <c r="L52" s="22">
        <f>SUM('[2]Meter Entries'!$J$1447:$J$1458)</f>
        <v>137719</v>
      </c>
      <c r="M52" s="51" t="s">
        <v>22</v>
      </c>
      <c r="N52" s="52" t="s">
        <v>243</v>
      </c>
      <c r="O52" s="47" t="s">
        <v>248</v>
      </c>
      <c r="P52" s="32">
        <v>405.6</v>
      </c>
      <c r="Q52" s="32">
        <f t="shared" si="2"/>
        <v>405600</v>
      </c>
      <c r="R52" s="32">
        <v>1.23</v>
      </c>
      <c r="S52" s="32">
        <f t="shared" si="3"/>
        <v>6299484.2062500007</v>
      </c>
      <c r="T52" s="55">
        <f>S52/I52</f>
        <v>542.86975106996113</v>
      </c>
      <c r="U52" s="20">
        <v>22</v>
      </c>
      <c r="V52" s="22"/>
      <c r="W52" s="20"/>
      <c r="X52" s="22"/>
      <c r="Y52" s="20"/>
      <c r="Z52" s="22"/>
      <c r="AA52" s="20"/>
      <c r="AB52" s="22"/>
      <c r="AC52" s="20"/>
      <c r="AD52" s="23"/>
      <c r="AE52" s="22"/>
      <c r="AF52" s="22"/>
      <c r="AG52" s="20"/>
      <c r="AH52" s="23"/>
      <c r="AI52" s="22"/>
      <c r="AM52" s="20"/>
      <c r="AN52" s="20"/>
    </row>
    <row r="53" spans="1:40" ht="17.399999999999999" x14ac:dyDescent="0.25">
      <c r="A53" s="20" t="s">
        <v>147</v>
      </c>
      <c r="B53" s="20" t="s">
        <v>237</v>
      </c>
      <c r="C53" s="20" t="s">
        <v>148</v>
      </c>
      <c r="D53" s="20" t="s">
        <v>37</v>
      </c>
      <c r="E53" s="20" t="s">
        <v>149</v>
      </c>
      <c r="F53" s="21">
        <v>13020.7</v>
      </c>
      <c r="G53" s="47" t="s">
        <v>244</v>
      </c>
      <c r="H53" s="56">
        <v>33179.199999999997</v>
      </c>
      <c r="I53" s="56">
        <f>H53*1000*365/1000/1000</f>
        <v>12110.407999999998</v>
      </c>
      <c r="J53" s="22">
        <v>3825031.2</v>
      </c>
      <c r="K53" s="20" t="s">
        <v>17</v>
      </c>
      <c r="L53" s="22">
        <f>SUM('[2]Meter Entries'!$J$1471:$J$1482)</f>
        <v>120196</v>
      </c>
      <c r="M53" s="51" t="s">
        <v>22</v>
      </c>
      <c r="N53" s="52" t="s">
        <v>243</v>
      </c>
      <c r="O53" s="47" t="s">
        <v>248</v>
      </c>
      <c r="P53" s="32">
        <v>343.2</v>
      </c>
      <c r="Q53" s="32">
        <f t="shared" si="2"/>
        <v>343200</v>
      </c>
      <c r="R53" s="32">
        <v>1.41</v>
      </c>
      <c r="S53" s="32">
        <f t="shared" si="3"/>
        <v>5099778.2464860007</v>
      </c>
      <c r="T53" s="55">
        <f>S53/I53</f>
        <v>421.10705489740741</v>
      </c>
      <c r="U53" s="20">
        <v>26.4</v>
      </c>
      <c r="V53" s="22"/>
      <c r="W53" s="20"/>
      <c r="X53" s="22"/>
      <c r="Y53" s="20"/>
      <c r="Z53" s="22"/>
      <c r="AA53" s="20"/>
      <c r="AB53" s="22"/>
      <c r="AC53" s="20"/>
      <c r="AD53" s="23"/>
      <c r="AE53" s="22"/>
      <c r="AF53" s="22"/>
      <c r="AG53" s="20"/>
      <c r="AH53" s="23"/>
      <c r="AI53" s="22"/>
      <c r="AM53" s="20"/>
      <c r="AN53" s="20"/>
    </row>
    <row r="54" spans="1:40" ht="17.399999999999999" x14ac:dyDescent="0.25">
      <c r="A54" s="20" t="s">
        <v>150</v>
      </c>
      <c r="B54" s="20" t="s">
        <v>237</v>
      </c>
      <c r="C54" s="20" t="s">
        <v>151</v>
      </c>
      <c r="D54" s="20" t="s">
        <v>108</v>
      </c>
      <c r="E54" s="20" t="s">
        <v>81</v>
      </c>
      <c r="F54" s="21">
        <v>355.9</v>
      </c>
      <c r="G54" s="47" t="s">
        <v>244</v>
      </c>
      <c r="H54" s="56">
        <v>139</v>
      </c>
      <c r="I54" s="56">
        <f>H54*1000*365/1000/1000</f>
        <v>50.734999999999999</v>
      </c>
      <c r="J54" s="22">
        <v>154270.9</v>
      </c>
      <c r="K54" s="20" t="s">
        <v>17</v>
      </c>
      <c r="L54" s="54" t="s">
        <v>243</v>
      </c>
      <c r="M54" s="51" t="s">
        <v>22</v>
      </c>
      <c r="N54" s="52" t="s">
        <v>243</v>
      </c>
      <c r="O54" s="47" t="s">
        <v>248</v>
      </c>
      <c r="P54" s="32">
        <v>4.5</v>
      </c>
      <c r="Q54" s="32">
        <f t="shared" si="2"/>
        <v>4500</v>
      </c>
      <c r="R54" s="32">
        <v>1.56</v>
      </c>
      <c r="S54" s="32">
        <f t="shared" si="3"/>
        <v>154223.45671199998</v>
      </c>
      <c r="T54" s="55">
        <f>S54/I54</f>
        <v>3039.7843049571297</v>
      </c>
      <c r="U54" s="20">
        <v>12.6</v>
      </c>
      <c r="V54" s="22"/>
      <c r="W54" s="20"/>
      <c r="X54" s="22"/>
      <c r="Y54" s="20"/>
      <c r="Z54" s="22"/>
      <c r="AA54" s="20"/>
      <c r="AB54" s="22"/>
      <c r="AC54" s="20"/>
      <c r="AD54" s="23"/>
      <c r="AE54" s="22"/>
      <c r="AF54" s="22"/>
      <c r="AG54" s="20"/>
      <c r="AH54" s="23"/>
      <c r="AI54" s="22"/>
      <c r="AM54" s="20"/>
      <c r="AN54" s="20"/>
    </row>
    <row r="55" spans="1:40" ht="17.399999999999999" x14ac:dyDescent="0.25">
      <c r="A55" s="20" t="s">
        <v>152</v>
      </c>
      <c r="B55" s="20" t="s">
        <v>239</v>
      </c>
      <c r="C55" s="20" t="s">
        <v>153</v>
      </c>
      <c r="D55" s="20" t="s">
        <v>41</v>
      </c>
      <c r="E55" s="20" t="s">
        <v>154</v>
      </c>
      <c r="F55" s="21">
        <v>18431.2</v>
      </c>
      <c r="G55" s="47" t="s">
        <v>244</v>
      </c>
      <c r="H55" s="56" t="s">
        <v>243</v>
      </c>
      <c r="I55" s="56" t="s">
        <v>243</v>
      </c>
      <c r="J55" s="22">
        <v>3096088</v>
      </c>
      <c r="K55" s="20" t="s">
        <v>17</v>
      </c>
      <c r="L55" s="22">
        <f>SUM('[2]Meter Entries'!$J$1051:$J$1062)</f>
        <v>186873.51</v>
      </c>
      <c r="M55" s="51" t="s">
        <v>22</v>
      </c>
      <c r="N55" s="52" t="s">
        <v>243</v>
      </c>
      <c r="O55" s="47" t="s">
        <v>248</v>
      </c>
      <c r="P55" s="32">
        <v>450.9</v>
      </c>
      <c r="Q55" s="32">
        <f t="shared" si="2"/>
        <v>450900</v>
      </c>
      <c r="R55" s="32">
        <v>0.99</v>
      </c>
      <c r="S55" s="32">
        <f t="shared" si="3"/>
        <v>5068584.0548640005</v>
      </c>
      <c r="T55" s="55" t="s">
        <v>243</v>
      </c>
      <c r="U55" s="20">
        <v>24.5</v>
      </c>
      <c r="V55" s="22"/>
      <c r="W55" s="20"/>
      <c r="X55" s="22"/>
      <c r="Y55" s="20"/>
      <c r="Z55" s="22"/>
      <c r="AA55" s="20"/>
      <c r="AB55" s="22"/>
      <c r="AC55" s="20"/>
      <c r="AD55" s="23"/>
      <c r="AE55" s="22"/>
      <c r="AF55" s="22"/>
      <c r="AG55" s="20"/>
      <c r="AH55" s="23"/>
      <c r="AI55" s="22"/>
      <c r="AM55" s="20"/>
      <c r="AN55" s="20"/>
    </row>
    <row r="56" spans="1:40" ht="17.399999999999999" x14ac:dyDescent="0.25">
      <c r="A56" s="20" t="s">
        <v>155</v>
      </c>
      <c r="B56" s="20" t="s">
        <v>240</v>
      </c>
      <c r="C56" s="20" t="s">
        <v>156</v>
      </c>
      <c r="D56" s="20" t="s">
        <v>20</v>
      </c>
      <c r="E56" s="20" t="s">
        <v>157</v>
      </c>
      <c r="F56" s="21">
        <v>312.2</v>
      </c>
      <c r="G56" s="47" t="s">
        <v>244</v>
      </c>
      <c r="H56" s="56" t="s">
        <v>243</v>
      </c>
      <c r="I56" s="56" t="s">
        <v>243</v>
      </c>
      <c r="J56" s="22">
        <v>29691.1</v>
      </c>
      <c r="K56" s="20" t="s">
        <v>17</v>
      </c>
      <c r="L56" s="22">
        <f>SUM('[2]Meter Entries'!$J$667:$J$678)</f>
        <v>4859.829999999999</v>
      </c>
      <c r="M56" s="51" t="s">
        <v>22</v>
      </c>
      <c r="N56" s="52" t="s">
        <v>243</v>
      </c>
      <c r="O56" s="47" t="s">
        <v>248</v>
      </c>
      <c r="P56" s="32">
        <v>10.3</v>
      </c>
      <c r="Q56" s="32">
        <f t="shared" si="2"/>
        <v>10300</v>
      </c>
      <c r="R56" s="32">
        <v>0.94</v>
      </c>
      <c r="S56" s="32">
        <f t="shared" si="3"/>
        <v>81518.954103999989</v>
      </c>
      <c r="T56" s="55" t="s">
        <v>243</v>
      </c>
      <c r="U56" s="20">
        <v>32.799999999999997</v>
      </c>
      <c r="V56" s="22"/>
      <c r="W56" s="20"/>
      <c r="X56" s="22"/>
      <c r="Y56" s="20"/>
      <c r="Z56" s="22"/>
      <c r="AA56" s="20"/>
      <c r="AB56" s="22"/>
      <c r="AC56" s="20"/>
      <c r="AD56" s="23"/>
      <c r="AE56" s="22"/>
      <c r="AF56" s="22"/>
      <c r="AG56" s="20"/>
      <c r="AH56" s="23"/>
      <c r="AI56" s="22"/>
      <c r="AM56" s="20"/>
      <c r="AN56" s="20"/>
    </row>
    <row r="57" spans="1:40" ht="17.399999999999999" x14ac:dyDescent="0.25">
      <c r="A57" s="20" t="s">
        <v>158</v>
      </c>
      <c r="B57" s="20" t="s">
        <v>238</v>
      </c>
      <c r="C57" s="20" t="s">
        <v>159</v>
      </c>
      <c r="D57" s="20" t="s">
        <v>20</v>
      </c>
      <c r="E57" s="20" t="s">
        <v>21</v>
      </c>
      <c r="F57" s="21">
        <v>4324.2</v>
      </c>
      <c r="G57" s="47" t="s">
        <v>244</v>
      </c>
      <c r="H57" s="56">
        <v>11708.8</v>
      </c>
      <c r="I57" s="56">
        <f>H57*1000*365/1000/1000</f>
        <v>4273.7120000000004</v>
      </c>
      <c r="J57" s="22">
        <v>2142428.7000000002</v>
      </c>
      <c r="K57" s="20" t="s">
        <v>17</v>
      </c>
      <c r="L57" s="22">
        <f>SUM('[2]Meter Entries'!$J$1507:$J$1518)</f>
        <v>86093</v>
      </c>
      <c r="M57" s="51" t="s">
        <v>22</v>
      </c>
      <c r="N57" s="52" t="s">
        <v>243</v>
      </c>
      <c r="O57" s="47" t="s">
        <v>248</v>
      </c>
      <c r="P57" s="32">
        <v>228.5</v>
      </c>
      <c r="Q57" s="32">
        <f t="shared" si="2"/>
        <v>228500</v>
      </c>
      <c r="R57" s="32">
        <v>2.5499999999999998</v>
      </c>
      <c r="S57" s="32">
        <f t="shared" si="3"/>
        <v>3062977.4503799998</v>
      </c>
      <c r="T57" s="55">
        <f>S57/I57</f>
        <v>716.70188594364788</v>
      </c>
      <c r="U57" s="20">
        <v>52.8</v>
      </c>
      <c r="V57" s="22"/>
      <c r="W57" s="20"/>
      <c r="X57" s="22"/>
      <c r="Y57" s="20"/>
      <c r="Z57" s="22"/>
      <c r="AA57" s="20"/>
      <c r="AB57" s="22"/>
      <c r="AC57" s="20"/>
      <c r="AD57" s="23"/>
      <c r="AE57" s="22"/>
      <c r="AF57" s="22"/>
      <c r="AG57" s="20"/>
      <c r="AH57" s="23"/>
      <c r="AI57" s="22"/>
      <c r="AM57" s="20"/>
      <c r="AN57" s="20"/>
    </row>
    <row r="58" spans="1:40" ht="17.399999999999999" x14ac:dyDescent="0.25">
      <c r="A58" s="20" t="s">
        <v>160</v>
      </c>
      <c r="B58" s="20" t="s">
        <v>237</v>
      </c>
      <c r="C58" s="20" t="s">
        <v>232</v>
      </c>
      <c r="D58" s="20" t="s">
        <v>30</v>
      </c>
      <c r="E58" s="20" t="s">
        <v>161</v>
      </c>
      <c r="F58" s="21">
        <v>13723.2</v>
      </c>
      <c r="G58" s="47" t="s">
        <v>244</v>
      </c>
      <c r="H58" s="56">
        <v>1547.9</v>
      </c>
      <c r="I58" s="56">
        <f>H58*1000*365/1000/1000</f>
        <v>564.98350000000005</v>
      </c>
      <c r="J58" s="22">
        <v>415852.7</v>
      </c>
      <c r="K58" s="20" t="s">
        <v>17</v>
      </c>
      <c r="L58" s="54" t="s">
        <v>243</v>
      </c>
      <c r="M58" s="51" t="s">
        <v>22</v>
      </c>
      <c r="N58" s="52" t="s">
        <v>243</v>
      </c>
      <c r="O58" s="47" t="s">
        <v>248</v>
      </c>
      <c r="P58" s="32">
        <v>12.1</v>
      </c>
      <c r="Q58" s="32">
        <f t="shared" si="2"/>
        <v>12100</v>
      </c>
      <c r="R58" s="32">
        <v>0.11</v>
      </c>
      <c r="S58" s="32">
        <f t="shared" si="3"/>
        <v>419320.33545600006</v>
      </c>
      <c r="T58" s="55">
        <f>S58/I58</f>
        <v>742.18156009157792</v>
      </c>
      <c r="U58" s="20">
        <v>0.9</v>
      </c>
      <c r="V58" s="22"/>
      <c r="W58" s="20"/>
      <c r="X58" s="22"/>
      <c r="Y58" s="20"/>
      <c r="Z58" s="22"/>
      <c r="AA58" s="20"/>
      <c r="AB58" s="22"/>
      <c r="AC58" s="20"/>
      <c r="AD58" s="23"/>
      <c r="AE58" s="22"/>
      <c r="AF58" s="22"/>
      <c r="AG58" s="20"/>
      <c r="AH58" s="23"/>
      <c r="AI58" s="22"/>
      <c r="AM58" s="20"/>
      <c r="AN58" s="20"/>
    </row>
    <row r="59" spans="1:40" ht="17.399999999999999" x14ac:dyDescent="0.25">
      <c r="A59" s="20" t="s">
        <v>162</v>
      </c>
      <c r="B59" s="20" t="s">
        <v>237</v>
      </c>
      <c r="C59" s="20" t="s">
        <v>163</v>
      </c>
      <c r="D59" s="20" t="s">
        <v>69</v>
      </c>
      <c r="E59" s="20" t="s">
        <v>164</v>
      </c>
      <c r="F59" s="21">
        <v>10408.9</v>
      </c>
      <c r="G59" s="47" t="s">
        <v>244</v>
      </c>
      <c r="H59" s="56">
        <v>10202.299999999999</v>
      </c>
      <c r="I59" s="56">
        <f>H59*1000*365/1000/1000</f>
        <v>3723.8395</v>
      </c>
      <c r="J59" s="22">
        <v>2459500.7000000002</v>
      </c>
      <c r="K59" s="20" t="s">
        <v>17</v>
      </c>
      <c r="L59" s="22">
        <f>SUM('[2]Meter Entries'!$J$1531:$J$1542)</f>
        <v>345843</v>
      </c>
      <c r="M59" s="51" t="s">
        <v>22</v>
      </c>
      <c r="N59" s="52" t="s">
        <v>243</v>
      </c>
      <c r="O59" s="47" t="s">
        <v>248</v>
      </c>
      <c r="P59" s="32">
        <v>739.5</v>
      </c>
      <c r="Q59" s="32">
        <f t="shared" si="2"/>
        <v>739500</v>
      </c>
      <c r="R59" s="32">
        <v>2.13</v>
      </c>
      <c r="S59" s="32">
        <f t="shared" si="3"/>
        <v>6158604.0935460003</v>
      </c>
      <c r="T59" s="55">
        <f>S59/I59</f>
        <v>1653.8317759253589</v>
      </c>
      <c r="U59" s="20">
        <v>71</v>
      </c>
      <c r="V59" s="22"/>
      <c r="W59" s="20"/>
      <c r="X59" s="22"/>
      <c r="Y59" s="20"/>
      <c r="Z59" s="22"/>
      <c r="AA59" s="20"/>
      <c r="AB59" s="22"/>
      <c r="AC59" s="20"/>
      <c r="AD59" s="23"/>
      <c r="AE59" s="22"/>
      <c r="AF59" s="22"/>
      <c r="AG59" s="20"/>
      <c r="AH59" s="23"/>
      <c r="AI59" s="22"/>
      <c r="AM59" s="20"/>
      <c r="AN59" s="20"/>
    </row>
    <row r="60" spans="1:40" ht="17.399999999999999" x14ac:dyDescent="0.25">
      <c r="A60" s="20" t="s">
        <v>165</v>
      </c>
      <c r="B60" s="20" t="s">
        <v>240</v>
      </c>
      <c r="C60" s="20" t="s">
        <v>166</v>
      </c>
      <c r="D60" s="20" t="s">
        <v>167</v>
      </c>
      <c r="E60" s="20" t="s">
        <v>168</v>
      </c>
      <c r="F60" s="21">
        <v>322.7</v>
      </c>
      <c r="G60" s="47" t="s">
        <v>244</v>
      </c>
      <c r="H60" s="56" t="s">
        <v>243</v>
      </c>
      <c r="I60" s="56" t="s">
        <v>243</v>
      </c>
      <c r="J60" s="22">
        <v>19545.5</v>
      </c>
      <c r="K60" s="20" t="s">
        <v>17</v>
      </c>
      <c r="L60" s="22">
        <f>SUM('[2]Meter Entries'!$J$1063:$J$1074)</f>
        <v>7055.59</v>
      </c>
      <c r="M60" s="51" t="s">
        <v>22</v>
      </c>
      <c r="N60" s="52" t="s">
        <v>243</v>
      </c>
      <c r="O60" s="47" t="s">
        <v>248</v>
      </c>
      <c r="P60" s="32">
        <v>14.2</v>
      </c>
      <c r="Q60" s="32">
        <f t="shared" si="2"/>
        <v>14200</v>
      </c>
      <c r="R60" s="32">
        <v>1.06</v>
      </c>
      <c r="S60" s="32">
        <f t="shared" si="3"/>
        <v>95017.298236000017</v>
      </c>
      <c r="T60" s="55" t="s">
        <v>243</v>
      </c>
      <c r="U60" s="20">
        <v>44</v>
      </c>
      <c r="V60" s="22"/>
      <c r="W60" s="20"/>
      <c r="X60" s="22"/>
      <c r="Y60" s="20"/>
      <c r="Z60" s="22"/>
      <c r="AA60" s="20"/>
      <c r="AB60" s="22"/>
      <c r="AC60" s="20"/>
      <c r="AD60" s="23"/>
      <c r="AE60" s="22"/>
      <c r="AF60" s="22"/>
      <c r="AG60" s="20"/>
      <c r="AH60" s="23"/>
      <c r="AI60" s="22"/>
      <c r="AM60" s="20"/>
      <c r="AN60" s="20"/>
    </row>
    <row r="61" spans="1:40" ht="17.399999999999999" x14ac:dyDescent="0.25">
      <c r="A61" s="20" t="s">
        <v>169</v>
      </c>
      <c r="B61" s="20" t="s">
        <v>240</v>
      </c>
      <c r="C61" s="20" t="s">
        <v>170</v>
      </c>
      <c r="D61" s="20" t="s">
        <v>167</v>
      </c>
      <c r="E61" s="20" t="s">
        <v>168</v>
      </c>
      <c r="F61" s="21">
        <v>947.6</v>
      </c>
      <c r="G61" s="47" t="s">
        <v>244</v>
      </c>
      <c r="H61" s="56" t="s">
        <v>243</v>
      </c>
      <c r="I61" s="56" t="s">
        <v>243</v>
      </c>
      <c r="J61" s="22">
        <v>68633.399999999994</v>
      </c>
      <c r="K61" s="20" t="s">
        <v>17</v>
      </c>
      <c r="L61" s="22">
        <f>SUM('[2]Meter Entries'!$J$1087:$J$1098)</f>
        <v>23283.780000000002</v>
      </c>
      <c r="M61" s="51" t="s">
        <v>22</v>
      </c>
      <c r="N61" s="52" t="s">
        <v>243</v>
      </c>
      <c r="O61" s="47" t="s">
        <v>248</v>
      </c>
      <c r="P61" s="32">
        <v>47</v>
      </c>
      <c r="Q61" s="32">
        <f t="shared" si="2"/>
        <v>47000</v>
      </c>
      <c r="R61" s="32">
        <v>1.21</v>
      </c>
      <c r="S61" s="32">
        <f t="shared" si="3"/>
        <v>318499.14368800004</v>
      </c>
      <c r="T61" s="55" t="s">
        <v>243</v>
      </c>
      <c r="U61" s="20">
        <v>49.6</v>
      </c>
      <c r="V61" s="22"/>
      <c r="W61" s="20"/>
      <c r="X61" s="22"/>
      <c r="Y61" s="20"/>
      <c r="Z61" s="22"/>
      <c r="AA61" s="20"/>
      <c r="AB61" s="22"/>
      <c r="AC61" s="20"/>
      <c r="AD61" s="23"/>
      <c r="AE61" s="22"/>
      <c r="AF61" s="22"/>
      <c r="AG61" s="20"/>
      <c r="AH61" s="23"/>
      <c r="AI61" s="22"/>
      <c r="AM61" s="20"/>
      <c r="AN61" s="20"/>
    </row>
    <row r="62" spans="1:40" ht="17.399999999999999" x14ac:dyDescent="0.25">
      <c r="A62" s="20" t="s">
        <v>171</v>
      </c>
      <c r="B62" s="20" t="s">
        <v>239</v>
      </c>
      <c r="C62" s="20" t="s">
        <v>172</v>
      </c>
      <c r="D62" s="20" t="s">
        <v>37</v>
      </c>
      <c r="E62" s="20" t="s">
        <v>173</v>
      </c>
      <c r="F62" s="21">
        <v>2741</v>
      </c>
      <c r="G62" s="47" t="s">
        <v>244</v>
      </c>
      <c r="H62" s="56" t="s">
        <v>243</v>
      </c>
      <c r="I62" s="56" t="s">
        <v>243</v>
      </c>
      <c r="J62" s="22">
        <v>192959.5</v>
      </c>
      <c r="K62" s="20" t="s">
        <v>17</v>
      </c>
      <c r="L62" s="22">
        <f>SUM('[2]Meter Entries'!$J$679:$J$690)</f>
        <v>30189.079999999998</v>
      </c>
      <c r="M62" s="51" t="s">
        <v>22</v>
      </c>
      <c r="N62" s="52" t="s">
        <v>243</v>
      </c>
      <c r="O62" s="47" t="s">
        <v>248</v>
      </c>
      <c r="P62" s="32">
        <v>63.9</v>
      </c>
      <c r="Q62" s="32">
        <f t="shared" si="2"/>
        <v>63900</v>
      </c>
      <c r="R62" s="32">
        <v>0.68</v>
      </c>
      <c r="S62" s="32">
        <f t="shared" si="3"/>
        <v>517744.85864000005</v>
      </c>
      <c r="T62" s="55" t="s">
        <v>243</v>
      </c>
      <c r="U62" s="20">
        <v>23.3</v>
      </c>
      <c r="V62" s="22"/>
      <c r="W62" s="20"/>
      <c r="X62" s="22"/>
      <c r="Y62" s="20"/>
      <c r="Z62" s="22"/>
      <c r="AA62" s="20"/>
      <c r="AB62" s="22"/>
      <c r="AC62" s="20"/>
      <c r="AD62" s="23"/>
      <c r="AE62" s="22"/>
      <c r="AF62" s="22"/>
      <c r="AG62" s="20"/>
      <c r="AH62" s="23"/>
      <c r="AI62" s="22"/>
      <c r="AM62" s="20"/>
      <c r="AN62" s="20"/>
    </row>
    <row r="63" spans="1:40" ht="17.399999999999999" x14ac:dyDescent="0.25">
      <c r="A63" s="20" t="s">
        <v>174</v>
      </c>
      <c r="B63" s="20" t="s">
        <v>240</v>
      </c>
      <c r="C63" s="20" t="s">
        <v>175</v>
      </c>
      <c r="D63" s="20" t="s">
        <v>176</v>
      </c>
      <c r="E63" s="20" t="s">
        <v>177</v>
      </c>
      <c r="F63" s="21">
        <v>195.1</v>
      </c>
      <c r="G63" s="47" t="s">
        <v>244</v>
      </c>
      <c r="H63" s="56" t="s">
        <v>243</v>
      </c>
      <c r="I63" s="56" t="s">
        <v>243</v>
      </c>
      <c r="J63" s="22">
        <v>25930.7</v>
      </c>
      <c r="K63" s="20" t="s">
        <v>17</v>
      </c>
      <c r="L63" s="22">
        <f>SUM('[2]Meter Entries'!$J$703:$J$714)</f>
        <v>3176.6600000000008</v>
      </c>
      <c r="M63" s="51" t="s">
        <v>22</v>
      </c>
      <c r="N63" s="52" t="s">
        <v>243</v>
      </c>
      <c r="O63" s="47" t="s">
        <v>248</v>
      </c>
      <c r="P63" s="32">
        <v>6.9</v>
      </c>
      <c r="Q63" s="32">
        <f t="shared" si="2"/>
        <v>6900</v>
      </c>
      <c r="R63" s="32">
        <v>1.1000000000000001</v>
      </c>
      <c r="S63" s="32">
        <f t="shared" si="3"/>
        <v>59613.936580000009</v>
      </c>
      <c r="T63" s="55" t="s">
        <v>243</v>
      </c>
      <c r="U63" s="20">
        <v>35.299999999999997</v>
      </c>
      <c r="V63" s="22"/>
      <c r="W63" s="20"/>
      <c r="X63" s="22"/>
      <c r="Y63" s="20"/>
      <c r="Z63" s="22"/>
      <c r="AA63" s="20"/>
      <c r="AB63" s="22"/>
      <c r="AC63" s="20"/>
      <c r="AD63" s="23"/>
      <c r="AE63" s="22"/>
      <c r="AF63" s="22"/>
      <c r="AG63" s="20"/>
      <c r="AH63" s="23"/>
      <c r="AI63" s="22"/>
      <c r="AM63" s="20"/>
      <c r="AN63" s="20"/>
    </row>
    <row r="64" spans="1:40" ht="17.399999999999999" x14ac:dyDescent="0.25">
      <c r="A64" s="20" t="s">
        <v>178</v>
      </c>
      <c r="B64" s="20" t="s">
        <v>240</v>
      </c>
      <c r="C64" s="20" t="s">
        <v>179</v>
      </c>
      <c r="D64" s="20" t="s">
        <v>37</v>
      </c>
      <c r="E64" s="20" t="s">
        <v>180</v>
      </c>
      <c r="F64" s="21">
        <v>874</v>
      </c>
      <c r="G64" s="47" t="s">
        <v>244</v>
      </c>
      <c r="H64" s="56" t="s">
        <v>243</v>
      </c>
      <c r="I64" s="56" t="s">
        <v>243</v>
      </c>
      <c r="J64" s="22">
        <v>75679.899999999994</v>
      </c>
      <c r="K64" s="20" t="s">
        <v>17</v>
      </c>
      <c r="L64" s="22">
        <f>SUM('[2]Meter Entries'!$J$763:$J$774)</f>
        <v>10474.43</v>
      </c>
      <c r="M64" s="51" t="s">
        <v>22</v>
      </c>
      <c r="N64" s="52" t="s">
        <v>243</v>
      </c>
      <c r="O64" s="47" t="s">
        <v>248</v>
      </c>
      <c r="P64" s="32">
        <v>22.4</v>
      </c>
      <c r="Q64" s="32">
        <f t="shared" si="2"/>
        <v>22400</v>
      </c>
      <c r="R64" s="32">
        <v>0.77</v>
      </c>
      <c r="S64" s="32">
        <f t="shared" si="3"/>
        <v>186939.03844000003</v>
      </c>
      <c r="T64" s="55" t="s">
        <v>243</v>
      </c>
      <c r="U64" s="20">
        <v>25.7</v>
      </c>
      <c r="V64" s="22"/>
      <c r="W64" s="20"/>
      <c r="X64" s="22"/>
      <c r="Y64" s="20"/>
      <c r="Z64" s="22"/>
      <c r="AA64" s="20"/>
      <c r="AB64" s="22"/>
      <c r="AC64" s="20"/>
      <c r="AD64" s="23"/>
      <c r="AE64" s="22"/>
      <c r="AF64" s="22"/>
      <c r="AG64" s="20"/>
      <c r="AH64" s="23"/>
      <c r="AI64" s="22"/>
      <c r="AM64" s="20"/>
      <c r="AN64" s="20"/>
    </row>
    <row r="65" spans="1:40" ht="17.399999999999999" x14ac:dyDescent="0.25">
      <c r="A65" s="20" t="s">
        <v>181</v>
      </c>
      <c r="B65" s="20" t="s">
        <v>239</v>
      </c>
      <c r="C65" s="20" t="s">
        <v>182</v>
      </c>
      <c r="D65" s="20" t="s">
        <v>37</v>
      </c>
      <c r="E65" s="20" t="s">
        <v>183</v>
      </c>
      <c r="F65" s="21">
        <v>529.9</v>
      </c>
      <c r="G65" s="47" t="s">
        <v>244</v>
      </c>
      <c r="H65" s="56" t="s">
        <v>243</v>
      </c>
      <c r="I65" s="56" t="s">
        <v>243</v>
      </c>
      <c r="J65" s="22">
        <v>36842.300000000003</v>
      </c>
      <c r="K65" s="20" t="s">
        <v>17</v>
      </c>
      <c r="L65" s="22">
        <f>SUM('[2]Meter Entries'!$J$1135:$J$1146)</f>
        <v>14407.69</v>
      </c>
      <c r="M65" s="51" t="s">
        <v>22</v>
      </c>
      <c r="N65" s="52" t="s">
        <v>243</v>
      </c>
      <c r="O65" s="47" t="s">
        <v>248</v>
      </c>
      <c r="P65" s="32">
        <v>28.9</v>
      </c>
      <c r="Q65" s="32">
        <f t="shared" si="2"/>
        <v>28900</v>
      </c>
      <c r="R65" s="32">
        <v>1.3</v>
      </c>
      <c r="S65" s="32">
        <f t="shared" si="3"/>
        <v>191352.93086000002</v>
      </c>
      <c r="T65" s="55" t="s">
        <v>243</v>
      </c>
      <c r="U65" s="20">
        <v>54.5</v>
      </c>
      <c r="V65" s="22"/>
      <c r="W65" s="20"/>
      <c r="X65" s="22"/>
      <c r="Y65" s="20"/>
      <c r="Z65" s="22"/>
      <c r="AA65" s="20"/>
      <c r="AB65" s="22"/>
      <c r="AC65" s="20"/>
      <c r="AD65" s="23"/>
      <c r="AE65" s="22"/>
      <c r="AF65" s="22"/>
      <c r="AG65" s="20"/>
      <c r="AH65" s="23"/>
      <c r="AI65" s="22"/>
      <c r="AM65" s="20"/>
      <c r="AN65" s="20"/>
    </row>
    <row r="66" spans="1:40" ht="17.399999999999999" x14ac:dyDescent="0.25">
      <c r="A66" s="20" t="s">
        <v>228</v>
      </c>
      <c r="B66" s="20" t="s">
        <v>28</v>
      </c>
      <c r="C66" s="20" t="s">
        <v>184</v>
      </c>
      <c r="D66" s="20" t="s">
        <v>65</v>
      </c>
      <c r="E66" s="20" t="s">
        <v>185</v>
      </c>
      <c r="F66" s="21">
        <v>829</v>
      </c>
      <c r="G66" s="47" t="s">
        <v>244</v>
      </c>
      <c r="H66" s="56" t="s">
        <v>243</v>
      </c>
      <c r="I66" s="56" t="s">
        <v>243</v>
      </c>
      <c r="J66" s="22">
        <v>76874.2</v>
      </c>
      <c r="K66" s="20" t="s">
        <v>17</v>
      </c>
      <c r="L66" s="22">
        <f>SUM('[2]Meter Entries'!$J$1628:$J$1639)</f>
        <v>15564.48</v>
      </c>
      <c r="M66" s="51" t="s">
        <v>22</v>
      </c>
      <c r="N66" s="52" t="s">
        <v>243</v>
      </c>
      <c r="O66" s="47" t="s">
        <v>248</v>
      </c>
      <c r="P66" s="32">
        <v>32.299999999999997</v>
      </c>
      <c r="Q66" s="32">
        <f t="shared" si="2"/>
        <v>32299.999999999996</v>
      </c>
      <c r="R66" s="32">
        <v>1.06</v>
      </c>
      <c r="S66" s="32">
        <f t="shared" si="3"/>
        <v>244094.63972000001</v>
      </c>
      <c r="T66" s="55" t="s">
        <v>243</v>
      </c>
      <c r="U66" s="20">
        <v>39</v>
      </c>
      <c r="V66" s="22"/>
      <c r="W66" s="20"/>
      <c r="X66" s="22"/>
      <c r="Y66" s="20"/>
      <c r="Z66" s="22"/>
      <c r="AA66" s="20"/>
      <c r="AB66" s="22"/>
      <c r="AC66" s="20"/>
      <c r="AD66" s="23"/>
      <c r="AE66" s="22"/>
      <c r="AF66" s="22"/>
      <c r="AG66" s="20"/>
      <c r="AH66" s="23"/>
      <c r="AI66" s="22"/>
      <c r="AM66" s="20"/>
      <c r="AN66" s="20"/>
    </row>
    <row r="67" spans="1:40" ht="17.399999999999999" x14ac:dyDescent="0.25">
      <c r="A67" s="20" t="s">
        <v>186</v>
      </c>
      <c r="B67" s="20" t="s">
        <v>240</v>
      </c>
      <c r="C67" s="20" t="s">
        <v>187</v>
      </c>
      <c r="D67" s="20" t="s">
        <v>41</v>
      </c>
      <c r="E67" s="20" t="s">
        <v>42</v>
      </c>
      <c r="F67" s="21">
        <v>322.39999999999998</v>
      </c>
      <c r="G67" s="47" t="s">
        <v>244</v>
      </c>
      <c r="H67" s="56" t="s">
        <v>243</v>
      </c>
      <c r="I67" s="56" t="s">
        <v>243</v>
      </c>
      <c r="J67" s="22">
        <v>26034</v>
      </c>
      <c r="K67" s="20" t="s">
        <v>17</v>
      </c>
      <c r="L67" s="22">
        <f>SUM('[2]Meter Entries'!$J$1147:$J$1158)</f>
        <v>5628.53</v>
      </c>
      <c r="M67" s="51" t="s">
        <v>22</v>
      </c>
      <c r="N67" s="52" t="s">
        <v>243</v>
      </c>
      <c r="O67" s="47" t="s">
        <v>248</v>
      </c>
      <c r="P67" s="32">
        <v>11.6</v>
      </c>
      <c r="Q67" s="32">
        <f t="shared" si="2"/>
        <v>11600</v>
      </c>
      <c r="R67" s="32">
        <v>0.96</v>
      </c>
      <c r="S67" s="32">
        <f t="shared" si="3"/>
        <v>85973.402111999996</v>
      </c>
      <c r="T67" s="55" t="s">
        <v>243</v>
      </c>
      <c r="U67" s="20">
        <v>36.1</v>
      </c>
      <c r="V67" s="22"/>
      <c r="W67" s="20"/>
      <c r="X67" s="22"/>
      <c r="Y67" s="20"/>
      <c r="Z67" s="22"/>
      <c r="AA67" s="20"/>
      <c r="AB67" s="22"/>
      <c r="AC67" s="20"/>
      <c r="AD67" s="23"/>
      <c r="AE67" s="22"/>
      <c r="AF67" s="22"/>
      <c r="AG67" s="20"/>
      <c r="AH67" s="23"/>
      <c r="AI67" s="22"/>
      <c r="AM67" s="20"/>
      <c r="AN67" s="20"/>
    </row>
    <row r="68" spans="1:40" ht="17.399999999999999" x14ac:dyDescent="0.25">
      <c r="A68" s="20" t="s">
        <v>188</v>
      </c>
      <c r="B68" s="20" t="s">
        <v>240</v>
      </c>
      <c r="C68" s="20" t="s">
        <v>189</v>
      </c>
      <c r="D68" s="20" t="s">
        <v>41</v>
      </c>
      <c r="E68" s="20" t="s">
        <v>190</v>
      </c>
      <c r="F68" s="21">
        <v>4800.3</v>
      </c>
      <c r="G68" s="47" t="s">
        <v>244</v>
      </c>
      <c r="H68" s="56" t="s">
        <v>243</v>
      </c>
      <c r="I68" s="56" t="s">
        <v>243</v>
      </c>
      <c r="J68" s="22">
        <v>475179.3</v>
      </c>
      <c r="K68" s="20" t="s">
        <v>17</v>
      </c>
      <c r="L68" s="22">
        <f>SUM('[2]Meter Entries'!$J$775:$J$786)</f>
        <v>70835.56</v>
      </c>
      <c r="M68" s="51" t="s">
        <v>22</v>
      </c>
      <c r="N68" s="52" t="s">
        <v>243</v>
      </c>
      <c r="O68" s="47" t="s">
        <v>248</v>
      </c>
      <c r="P68" s="55" t="s">
        <v>243</v>
      </c>
      <c r="Q68" s="55" t="s">
        <v>243</v>
      </c>
      <c r="R68" s="55" t="s">
        <v>243</v>
      </c>
      <c r="S68" s="55" t="s">
        <v>243</v>
      </c>
      <c r="T68" s="55" t="s">
        <v>243</v>
      </c>
      <c r="U68" s="58" t="s">
        <v>243</v>
      </c>
      <c r="V68" s="22"/>
      <c r="W68" s="20"/>
      <c r="X68" s="22"/>
      <c r="Y68" s="20"/>
      <c r="Z68" s="22"/>
      <c r="AA68" s="20"/>
      <c r="AB68" s="22"/>
      <c r="AC68" s="20"/>
      <c r="AD68" s="23"/>
      <c r="AE68" s="22"/>
      <c r="AF68" s="22"/>
      <c r="AG68" s="20"/>
      <c r="AH68" s="23"/>
      <c r="AI68" s="22"/>
      <c r="AM68" s="20"/>
      <c r="AN68" s="20"/>
    </row>
    <row r="69" spans="1:40" ht="17.399999999999999" x14ac:dyDescent="0.25">
      <c r="A69" s="20" t="s">
        <v>191</v>
      </c>
      <c r="B69" s="20" t="s">
        <v>240</v>
      </c>
      <c r="C69" s="20" t="s">
        <v>192</v>
      </c>
      <c r="D69" s="20" t="s">
        <v>73</v>
      </c>
      <c r="E69" s="20" t="s">
        <v>193</v>
      </c>
      <c r="F69" s="21">
        <v>2358.9</v>
      </c>
      <c r="G69" s="47" t="s">
        <v>244</v>
      </c>
      <c r="H69" s="56" t="s">
        <v>243</v>
      </c>
      <c r="I69" s="56" t="s">
        <v>243</v>
      </c>
      <c r="J69" s="22">
        <v>260216.6</v>
      </c>
      <c r="K69" s="20" t="s">
        <v>17</v>
      </c>
      <c r="L69" s="22">
        <f>SUM('[2]Meter Entries'!$J$811:$J$822)</f>
        <v>38537.600000000006</v>
      </c>
      <c r="M69" s="51" t="s">
        <v>22</v>
      </c>
      <c r="N69" s="52">
        <v>797.3</v>
      </c>
      <c r="O69" s="47" t="s">
        <v>248</v>
      </c>
      <c r="P69" s="32">
        <v>83.2</v>
      </c>
      <c r="Q69" s="32">
        <f t="shared" ref="Q69:Q78" si="4">P69*1000</f>
        <v>83200</v>
      </c>
      <c r="R69" s="32">
        <v>1.03</v>
      </c>
      <c r="S69" s="32">
        <f t="shared" ref="S69:S78" si="5">R69*F69*277.778</f>
        <v>674908.03992600017</v>
      </c>
      <c r="T69" s="55" t="s">
        <v>243</v>
      </c>
      <c r="U69" s="20">
        <v>35.299999999999997</v>
      </c>
      <c r="V69" s="22"/>
      <c r="W69" s="20"/>
      <c r="X69" s="22"/>
      <c r="Y69" s="20"/>
      <c r="Z69" s="22"/>
      <c r="AA69" s="20"/>
      <c r="AB69" s="22"/>
      <c r="AC69" s="20"/>
      <c r="AD69" s="23"/>
      <c r="AE69" s="22"/>
      <c r="AF69" s="22"/>
      <c r="AG69" s="20"/>
      <c r="AH69" s="23"/>
      <c r="AI69" s="22"/>
      <c r="AM69" s="20"/>
      <c r="AN69" s="20"/>
    </row>
    <row r="70" spans="1:40" ht="17.399999999999999" x14ac:dyDescent="0.25">
      <c r="A70" s="20" t="s">
        <v>194</v>
      </c>
      <c r="B70" s="20" t="s">
        <v>240</v>
      </c>
      <c r="C70" s="20" t="s">
        <v>195</v>
      </c>
      <c r="D70" s="20" t="s">
        <v>73</v>
      </c>
      <c r="E70" s="20" t="s">
        <v>196</v>
      </c>
      <c r="F70" s="21">
        <v>631</v>
      </c>
      <c r="G70" s="47" t="s">
        <v>244</v>
      </c>
      <c r="H70" s="56" t="s">
        <v>243</v>
      </c>
      <c r="I70" s="56" t="s">
        <v>243</v>
      </c>
      <c r="J70" s="22">
        <v>51148.9</v>
      </c>
      <c r="K70" s="20" t="s">
        <v>17</v>
      </c>
      <c r="L70" s="22">
        <f>SUM('[2]Meter Entries'!$J$799:$J$810)</f>
        <v>13097.550000000001</v>
      </c>
      <c r="M70" s="51" t="s">
        <v>22</v>
      </c>
      <c r="N70" s="52" t="s">
        <v>243</v>
      </c>
      <c r="O70" s="47" t="s">
        <v>248</v>
      </c>
      <c r="P70" s="32">
        <v>26.8</v>
      </c>
      <c r="Q70" s="32">
        <f t="shared" si="4"/>
        <v>26800</v>
      </c>
      <c r="R70" s="32">
        <v>1.0900000000000001</v>
      </c>
      <c r="S70" s="32">
        <f t="shared" si="5"/>
        <v>191052.93062000003</v>
      </c>
      <c r="T70" s="55" t="s">
        <v>243</v>
      </c>
      <c r="U70" s="20">
        <v>42.5</v>
      </c>
      <c r="V70" s="22"/>
      <c r="W70" s="20"/>
      <c r="X70" s="22"/>
      <c r="Y70" s="20"/>
      <c r="Z70" s="22"/>
      <c r="AA70" s="20"/>
      <c r="AB70" s="22"/>
      <c r="AC70" s="20"/>
      <c r="AD70" s="23"/>
      <c r="AE70" s="22"/>
      <c r="AF70" s="22"/>
      <c r="AG70" s="20"/>
      <c r="AH70" s="23"/>
      <c r="AI70" s="22"/>
      <c r="AM70" s="20"/>
      <c r="AN70" s="20"/>
    </row>
    <row r="71" spans="1:40" ht="17.399999999999999" x14ac:dyDescent="0.25">
      <c r="A71" s="20" t="s">
        <v>197</v>
      </c>
      <c r="B71" s="20" t="s">
        <v>239</v>
      </c>
      <c r="C71" s="20" t="s">
        <v>198</v>
      </c>
      <c r="D71" s="20" t="s">
        <v>73</v>
      </c>
      <c r="E71" s="20" t="s">
        <v>199</v>
      </c>
      <c r="F71" s="21">
        <v>2403.4</v>
      </c>
      <c r="G71" s="47" t="s">
        <v>244</v>
      </c>
      <c r="H71" s="56" t="s">
        <v>243</v>
      </c>
      <c r="I71" s="56" t="s">
        <v>243</v>
      </c>
      <c r="J71" s="22">
        <v>217190.5</v>
      </c>
      <c r="K71" s="20" t="s">
        <v>17</v>
      </c>
      <c r="L71" s="22">
        <f>SUM('[2]Meter Entries'!$J$1171:$J$1182)</f>
        <v>43779.58</v>
      </c>
      <c r="M71" s="51" t="s">
        <v>22</v>
      </c>
      <c r="N71" s="52" t="s">
        <v>243</v>
      </c>
      <c r="O71" s="47" t="s">
        <v>248</v>
      </c>
      <c r="P71" s="32">
        <v>90.9</v>
      </c>
      <c r="Q71" s="32">
        <f t="shared" si="4"/>
        <v>90900</v>
      </c>
      <c r="R71" s="32">
        <v>1.03</v>
      </c>
      <c r="S71" s="32">
        <f t="shared" si="5"/>
        <v>687639.99455599999</v>
      </c>
      <c r="T71" s="55" t="s">
        <v>243</v>
      </c>
      <c r="U71" s="20">
        <v>37.799999999999997</v>
      </c>
      <c r="V71" s="22"/>
      <c r="W71" s="20"/>
      <c r="X71" s="22"/>
      <c r="Y71" s="20"/>
      <c r="Z71" s="22"/>
      <c r="AA71" s="20"/>
      <c r="AB71" s="22"/>
      <c r="AC71" s="20"/>
      <c r="AD71" s="23"/>
      <c r="AE71" s="22"/>
      <c r="AF71" s="22"/>
      <c r="AG71" s="20"/>
      <c r="AH71" s="23"/>
      <c r="AI71" s="22"/>
      <c r="AM71" s="20"/>
      <c r="AN71" s="20"/>
    </row>
    <row r="72" spans="1:40" ht="17.399999999999999" x14ac:dyDescent="0.25">
      <c r="A72" s="20" t="s">
        <v>200</v>
      </c>
      <c r="B72" s="20" t="s">
        <v>240</v>
      </c>
      <c r="C72" s="20" t="s">
        <v>201</v>
      </c>
      <c r="D72" s="20" t="s">
        <v>73</v>
      </c>
      <c r="E72" s="20" t="s">
        <v>202</v>
      </c>
      <c r="F72" s="21">
        <v>162.6</v>
      </c>
      <c r="G72" s="47" t="s">
        <v>244</v>
      </c>
      <c r="H72" s="56" t="s">
        <v>243</v>
      </c>
      <c r="I72" s="56" t="s">
        <v>243</v>
      </c>
      <c r="J72" s="22">
        <v>22457.599999999999</v>
      </c>
      <c r="K72" s="20" t="s">
        <v>17</v>
      </c>
      <c r="L72" s="22">
        <f>SUM('[2]Meter Entries'!$J$1195:$J$1206)</f>
        <v>6124.52</v>
      </c>
      <c r="M72" s="51" t="s">
        <v>22</v>
      </c>
      <c r="N72" s="52" t="s">
        <v>243</v>
      </c>
      <c r="O72" s="47" t="s">
        <v>248</v>
      </c>
      <c r="P72" s="32">
        <v>12.5</v>
      </c>
      <c r="Q72" s="32">
        <f t="shared" si="4"/>
        <v>12500</v>
      </c>
      <c r="R72" s="32">
        <v>1.94</v>
      </c>
      <c r="S72" s="32">
        <f t="shared" si="5"/>
        <v>87623.403431999992</v>
      </c>
      <c r="T72" s="55" t="s">
        <v>243</v>
      </c>
      <c r="U72" s="20">
        <v>76.8</v>
      </c>
      <c r="V72" s="22"/>
      <c r="W72" s="20"/>
      <c r="X72" s="22"/>
      <c r="Y72" s="20"/>
      <c r="Z72" s="22"/>
      <c r="AA72" s="20"/>
      <c r="AB72" s="22"/>
      <c r="AC72" s="20"/>
      <c r="AD72" s="23"/>
      <c r="AE72" s="22"/>
      <c r="AF72" s="22"/>
      <c r="AG72" s="20"/>
      <c r="AH72" s="23"/>
      <c r="AI72" s="22"/>
      <c r="AM72" s="20"/>
      <c r="AN72" s="20"/>
    </row>
    <row r="73" spans="1:40" ht="17.399999999999999" x14ac:dyDescent="0.25">
      <c r="A73" s="20" t="s">
        <v>203</v>
      </c>
      <c r="B73" s="20" t="s">
        <v>240</v>
      </c>
      <c r="C73" s="20" t="s">
        <v>204</v>
      </c>
      <c r="D73" s="20" t="s">
        <v>73</v>
      </c>
      <c r="E73" s="20" t="s">
        <v>205</v>
      </c>
      <c r="F73" s="21">
        <v>1609.9</v>
      </c>
      <c r="G73" s="47" t="s">
        <v>244</v>
      </c>
      <c r="H73" s="56" t="s">
        <v>243</v>
      </c>
      <c r="I73" s="56" t="s">
        <v>243</v>
      </c>
      <c r="J73" s="22">
        <v>239657</v>
      </c>
      <c r="K73" s="20" t="s">
        <v>17</v>
      </c>
      <c r="L73" s="22">
        <f>SUM('[2]Meter Entries'!$J$1207:$J$1218)</f>
        <v>32946.559999999998</v>
      </c>
      <c r="M73" s="51" t="s">
        <v>22</v>
      </c>
      <c r="N73" s="52" t="s">
        <v>243</v>
      </c>
      <c r="O73" s="47" t="s">
        <v>248</v>
      </c>
      <c r="P73" s="32">
        <v>70.599999999999994</v>
      </c>
      <c r="Q73" s="32">
        <f t="shared" si="4"/>
        <v>70600</v>
      </c>
      <c r="R73" s="32">
        <v>1.32</v>
      </c>
      <c r="S73" s="32">
        <f t="shared" si="5"/>
        <v>590297.13890400005</v>
      </c>
      <c r="T73" s="55" t="s">
        <v>243</v>
      </c>
      <c r="U73" s="20">
        <v>43.9</v>
      </c>
      <c r="V73" s="22"/>
      <c r="W73" s="20"/>
      <c r="X73" s="22"/>
      <c r="Y73" s="20"/>
      <c r="Z73" s="22"/>
      <c r="AA73" s="20"/>
      <c r="AB73" s="22"/>
      <c r="AC73" s="20"/>
      <c r="AD73" s="23"/>
      <c r="AE73" s="22"/>
      <c r="AF73" s="22"/>
      <c r="AG73" s="20"/>
      <c r="AH73" s="23"/>
      <c r="AI73" s="22"/>
      <c r="AM73" s="20"/>
      <c r="AN73" s="20"/>
    </row>
    <row r="74" spans="1:40" ht="17.399999999999999" x14ac:dyDescent="0.25">
      <c r="A74" s="20" t="s">
        <v>226</v>
      </c>
      <c r="B74" s="20" t="s">
        <v>242</v>
      </c>
      <c r="C74" s="20" t="s">
        <v>206</v>
      </c>
      <c r="D74" s="20" t="s">
        <v>73</v>
      </c>
      <c r="E74" s="20" t="s">
        <v>207</v>
      </c>
      <c r="F74" s="21">
        <v>1894.9</v>
      </c>
      <c r="G74" s="47" t="s">
        <v>244</v>
      </c>
      <c r="H74" s="56" t="s">
        <v>243</v>
      </c>
      <c r="I74" s="56" t="s">
        <v>243</v>
      </c>
      <c r="J74" s="22">
        <v>246991.8</v>
      </c>
      <c r="K74" s="20" t="s">
        <v>17</v>
      </c>
      <c r="L74" s="22">
        <f>SUM('[2]Meter Entries'!$J$835:$J$846)</f>
        <v>20452.75</v>
      </c>
      <c r="M74" s="51" t="s">
        <v>22</v>
      </c>
      <c r="N74" s="52" t="s">
        <v>243</v>
      </c>
      <c r="O74" s="47" t="s">
        <v>248</v>
      </c>
      <c r="P74" s="32">
        <v>46.7</v>
      </c>
      <c r="Q74" s="32">
        <f t="shared" si="4"/>
        <v>46700</v>
      </c>
      <c r="R74" s="32">
        <v>0.88</v>
      </c>
      <c r="S74" s="32">
        <f t="shared" si="5"/>
        <v>463198.1483360001</v>
      </c>
      <c r="T74" s="55" t="s">
        <v>243</v>
      </c>
      <c r="U74" s="20">
        <v>24.6</v>
      </c>
      <c r="V74" s="22"/>
      <c r="W74" s="20"/>
      <c r="X74" s="22"/>
      <c r="Y74" s="20"/>
      <c r="Z74" s="22"/>
      <c r="AA74" s="20"/>
      <c r="AB74" s="22"/>
      <c r="AC74" s="20"/>
      <c r="AD74" s="23"/>
      <c r="AE74" s="22"/>
      <c r="AF74" s="22"/>
      <c r="AG74" s="20"/>
      <c r="AH74" s="23"/>
      <c r="AI74" s="22"/>
      <c r="AM74" s="20"/>
      <c r="AN74" s="20"/>
    </row>
    <row r="75" spans="1:40" ht="17.399999999999999" x14ac:dyDescent="0.25">
      <c r="A75" s="20" t="s">
        <v>208</v>
      </c>
      <c r="B75" s="20" t="s">
        <v>239</v>
      </c>
      <c r="C75" s="20" t="s">
        <v>209</v>
      </c>
      <c r="D75" s="20" t="s">
        <v>73</v>
      </c>
      <c r="E75" s="20" t="s">
        <v>210</v>
      </c>
      <c r="F75" s="21">
        <v>1675</v>
      </c>
      <c r="G75" s="47" t="s">
        <v>244</v>
      </c>
      <c r="H75" s="56" t="s">
        <v>243</v>
      </c>
      <c r="I75" s="56" t="s">
        <v>243</v>
      </c>
      <c r="J75" s="22">
        <v>151483.20000000001</v>
      </c>
      <c r="K75" s="20" t="s">
        <v>17</v>
      </c>
      <c r="L75" s="22">
        <f>SUM('[2]Meter Entries'!$J$847:$J$858)</f>
        <v>17299</v>
      </c>
      <c r="M75" s="51" t="s">
        <v>22</v>
      </c>
      <c r="N75" s="52" t="s">
        <v>243</v>
      </c>
      <c r="O75" s="47" t="s">
        <v>248</v>
      </c>
      <c r="P75" s="32">
        <v>37.799999999999997</v>
      </c>
      <c r="Q75" s="32">
        <f t="shared" si="4"/>
        <v>37800</v>
      </c>
      <c r="R75" s="32">
        <v>0.72</v>
      </c>
      <c r="S75" s="32">
        <f t="shared" si="5"/>
        <v>335000.26800000004</v>
      </c>
      <c r="T75" s="55" t="s">
        <v>243</v>
      </c>
      <c r="U75" s="20">
        <v>22.6</v>
      </c>
      <c r="V75" s="22"/>
      <c r="W75" s="20"/>
      <c r="X75" s="22"/>
      <c r="Y75" s="20"/>
      <c r="Z75" s="22"/>
      <c r="AA75" s="20"/>
      <c r="AB75" s="22"/>
      <c r="AC75" s="20"/>
      <c r="AD75" s="23"/>
      <c r="AE75" s="22"/>
      <c r="AF75" s="22"/>
      <c r="AG75" s="20"/>
      <c r="AH75" s="23"/>
      <c r="AI75" s="22"/>
      <c r="AM75" s="20"/>
      <c r="AN75" s="20"/>
    </row>
    <row r="76" spans="1:40" ht="17.399999999999999" x14ac:dyDescent="0.25">
      <c r="A76" s="20" t="s">
        <v>211</v>
      </c>
      <c r="B76" s="20" t="s">
        <v>28</v>
      </c>
      <c r="C76" s="20" t="s">
        <v>212</v>
      </c>
      <c r="D76" s="20" t="s">
        <v>73</v>
      </c>
      <c r="E76" s="20" t="s">
        <v>213</v>
      </c>
      <c r="F76" s="21">
        <v>409.7</v>
      </c>
      <c r="G76" s="47" t="s">
        <v>244</v>
      </c>
      <c r="H76" s="56" t="s">
        <v>243</v>
      </c>
      <c r="I76" s="56" t="s">
        <v>243</v>
      </c>
      <c r="J76" s="22">
        <v>54691</v>
      </c>
      <c r="K76" s="20" t="s">
        <v>17</v>
      </c>
      <c r="L76" s="22">
        <f>SUM('[2]Meter Entries'!$J$883:$J$894)</f>
        <v>8315.2200000000012</v>
      </c>
      <c r="M76" s="51" t="s">
        <v>22</v>
      </c>
      <c r="N76" s="52" t="s">
        <v>243</v>
      </c>
      <c r="O76" s="47" t="s">
        <v>248</v>
      </c>
      <c r="P76" s="32">
        <v>17.7</v>
      </c>
      <c r="Q76" s="32">
        <f t="shared" si="4"/>
        <v>17700</v>
      </c>
      <c r="R76" s="32">
        <v>1.26</v>
      </c>
      <c r="S76" s="32">
        <f t="shared" si="5"/>
        <v>143395.11471600001</v>
      </c>
      <c r="T76" s="55" t="s">
        <v>243</v>
      </c>
      <c r="U76" s="20">
        <v>43.1</v>
      </c>
      <c r="V76" s="22"/>
      <c r="W76" s="20"/>
      <c r="X76" s="22"/>
      <c r="Y76" s="20"/>
      <c r="Z76" s="22"/>
      <c r="AA76" s="20"/>
      <c r="AB76" s="22"/>
      <c r="AC76" s="20"/>
      <c r="AD76" s="23"/>
      <c r="AE76" s="22"/>
      <c r="AF76" s="22"/>
      <c r="AG76" s="20"/>
      <c r="AH76" s="23"/>
      <c r="AI76" s="22"/>
      <c r="AM76" s="20"/>
      <c r="AN76" s="20"/>
    </row>
    <row r="77" spans="1:40" ht="17.399999999999999" x14ac:dyDescent="0.25">
      <c r="A77" s="20" t="s">
        <v>214</v>
      </c>
      <c r="B77" s="20" t="s">
        <v>237</v>
      </c>
      <c r="C77" s="20" t="s">
        <v>215</v>
      </c>
      <c r="D77" s="20" t="s">
        <v>73</v>
      </c>
      <c r="E77" s="20" t="s">
        <v>216</v>
      </c>
      <c r="F77" s="21">
        <v>16088.7</v>
      </c>
      <c r="G77" s="47" t="s">
        <v>244</v>
      </c>
      <c r="H77" s="56">
        <v>34289.5</v>
      </c>
      <c r="I77" s="56">
        <f>H77*1000*365/1000/1000</f>
        <v>12515.6675</v>
      </c>
      <c r="J77" s="22">
        <v>5080588.2</v>
      </c>
      <c r="K77" s="20" t="s">
        <v>17</v>
      </c>
      <c r="L77" s="22">
        <f>SUM('[2]Meter Entries'!$J$1567:$J$1578)</f>
        <v>89634</v>
      </c>
      <c r="M77" s="51" t="s">
        <v>22</v>
      </c>
      <c r="N77" s="52" t="s">
        <v>243</v>
      </c>
      <c r="O77" s="47" t="s">
        <v>248</v>
      </c>
      <c r="P77" s="32">
        <v>320.5</v>
      </c>
      <c r="Q77" s="32">
        <f t="shared" si="4"/>
        <v>320500</v>
      </c>
      <c r="R77" s="32">
        <v>1.35</v>
      </c>
      <c r="S77" s="32">
        <f t="shared" si="5"/>
        <v>6033267.3266100008</v>
      </c>
      <c r="T77" s="55">
        <f>S77/I77</f>
        <v>482.05717566482178</v>
      </c>
      <c r="U77" s="20">
        <v>19.899999999999999</v>
      </c>
      <c r="V77" s="22"/>
      <c r="W77" s="20"/>
      <c r="X77" s="22"/>
      <c r="Y77" s="20"/>
      <c r="Z77" s="22"/>
      <c r="AA77" s="20"/>
      <c r="AB77" s="22"/>
      <c r="AC77" s="20"/>
      <c r="AD77" s="23"/>
      <c r="AE77" s="22"/>
      <c r="AF77" s="22"/>
      <c r="AG77" s="20"/>
      <c r="AH77" s="23"/>
      <c r="AI77" s="22"/>
      <c r="AM77" s="20"/>
      <c r="AN77" s="20"/>
    </row>
    <row r="78" spans="1:40" ht="17.399999999999999" x14ac:dyDescent="0.25">
      <c r="A78" s="20" t="s">
        <v>217</v>
      </c>
      <c r="B78" s="20" t="s">
        <v>238</v>
      </c>
      <c r="C78" s="20" t="s">
        <v>218</v>
      </c>
      <c r="D78" s="20" t="s">
        <v>73</v>
      </c>
      <c r="E78" s="20" t="s">
        <v>219</v>
      </c>
      <c r="F78" s="21">
        <v>7969.5</v>
      </c>
      <c r="G78" s="47" t="s">
        <v>244</v>
      </c>
      <c r="H78" s="56">
        <v>24658.3</v>
      </c>
      <c r="I78" s="56">
        <f>H78*1000*365/1000/1000</f>
        <v>9000.2795000000006</v>
      </c>
      <c r="J78" s="22">
        <v>3909751</v>
      </c>
      <c r="K78" s="20" t="s">
        <v>17</v>
      </c>
      <c r="L78" s="22">
        <f>SUM('[2]Meter Entries'!$J$1579:$J$1590)</f>
        <v>89120</v>
      </c>
      <c r="M78" s="51" t="s">
        <v>22</v>
      </c>
      <c r="N78" s="52" t="s">
        <v>243</v>
      </c>
      <c r="O78" s="47" t="s">
        <v>248</v>
      </c>
      <c r="P78" s="32">
        <v>285.60000000000002</v>
      </c>
      <c r="Q78" s="32">
        <f t="shared" si="4"/>
        <v>285600</v>
      </c>
      <c r="R78" s="32">
        <v>2.2000000000000002</v>
      </c>
      <c r="S78" s="32">
        <f t="shared" si="5"/>
        <v>4870253.8962000003</v>
      </c>
      <c r="T78" s="55">
        <f>S78/I78</f>
        <v>541.12251693961286</v>
      </c>
      <c r="U78" s="20">
        <v>35.799999999999997</v>
      </c>
      <c r="V78" s="22"/>
      <c r="W78" s="20"/>
      <c r="X78" s="22"/>
      <c r="Y78" s="20"/>
      <c r="Z78" s="22"/>
      <c r="AA78" s="20"/>
      <c r="AB78" s="22"/>
      <c r="AC78" s="20"/>
      <c r="AD78" s="23"/>
      <c r="AE78" s="22"/>
      <c r="AF78" s="22"/>
      <c r="AG78" s="20"/>
      <c r="AH78" s="23"/>
      <c r="AI78" s="22"/>
      <c r="AM78" s="20"/>
      <c r="AN78" s="20"/>
    </row>
    <row r="79" spans="1:40" x14ac:dyDescent="0.25">
      <c r="G79" s="47"/>
    </row>
    <row r="80" spans="1:40" x14ac:dyDescent="0.25">
      <c r="G80" s="47"/>
    </row>
  </sheetData>
  <autoFilter ref="A8:AN8" xr:uid="{00000000-0009-0000-0000-000000000000}">
    <sortState xmlns:xlrd2="http://schemas.microsoft.com/office/spreadsheetml/2017/richdata2" ref="A9:AN78">
      <sortCondition ref="A8"/>
    </sortState>
  </autoFilter>
  <dataValidations count="14">
    <dataValidation type="list" allowBlank="1" showInputMessage="1" showErrorMessage="1" promptTitle="Natural Gas Measurement" prompt="Please select a unit if amount is entered." sqref="M8:O8" xr:uid="{00000000-0002-0000-0000-000000000000}">
      <formula1>NatualGasUnit</formula1>
    </dataValidation>
    <dataValidation allowBlank="1" showInputMessage="1" showErrorMessage="1" promptTitle="Operation Type" prompt="Please select an operation type" sqref="B8" xr:uid="{00000000-0002-0000-0000-000001000000}"/>
    <dataValidation type="list" allowBlank="1" showInputMessage="1" showErrorMessage="1" sqref="B9:B77" xr:uid="{00000000-0002-0000-0000-000002000000}">
      <formula1>OperationType</formula1>
    </dataValidation>
    <dataValidation type="list" allowBlank="1" showInputMessage="1" showErrorMessage="1" sqref="G9:G80" xr:uid="{00000000-0002-0000-0000-000003000000}">
      <formula1>FloorArea</formula1>
    </dataValidation>
    <dataValidation type="list" allowBlank="1" showInputMessage="1" showErrorMessage="1" sqref="K9:K78" xr:uid="{00000000-0002-0000-0000-000004000000}">
      <formula1>Electricity</formula1>
    </dataValidation>
    <dataValidation type="list" allowBlank="1" showInputMessage="1" showErrorMessage="1" sqref="M9:O78" xr:uid="{00000000-0002-0000-0000-000005000000}">
      <formula1>NaturalGas</formula1>
    </dataValidation>
    <dataValidation type="list" allowBlank="1" showInputMessage="1" showErrorMessage="1" sqref="U9:U77" xr:uid="{00000000-0002-0000-0000-000006000000}">
      <formula1>FuelOil46</formula1>
    </dataValidation>
    <dataValidation type="list" allowBlank="1" showInputMessage="1" showErrorMessage="1" sqref="W9:W77" xr:uid="{00000000-0002-0000-0000-000007000000}">
      <formula1>Propane</formula1>
    </dataValidation>
    <dataValidation type="list" allowBlank="1" showInputMessage="1" showErrorMessage="1" sqref="Y9:Y77" xr:uid="{00000000-0002-0000-0000-000008000000}">
      <formula1>Coal</formula1>
    </dataValidation>
    <dataValidation type="list" allowBlank="1" showInputMessage="1" showErrorMessage="1" sqref="AA9:AA77" xr:uid="{00000000-0002-0000-0000-000009000000}">
      <formula1>Wood</formula1>
    </dataValidation>
    <dataValidation type="list" allowBlank="1" showInputMessage="1" showErrorMessage="1" sqref="AC9:AC77" xr:uid="{00000000-0002-0000-0000-00000A000000}">
      <formula1>DistrictHeating</formula1>
    </dataValidation>
    <dataValidation type="list" allowBlank="1" showInputMessage="1" showErrorMessage="1" sqref="AD9:AD77 AH9:AH77" xr:uid="{00000000-0002-0000-0000-00000B000000}">
      <formula1>Renewable</formula1>
    </dataValidation>
    <dataValidation type="list" allowBlank="1" showInputMessage="1" showErrorMessage="1" sqref="AG9:AG77" xr:uid="{00000000-0002-0000-0000-00000C000000}">
      <formula1>DistrictCooling</formula1>
    </dataValidation>
    <dataValidation allowBlank="1" showInputMessage="1" showErrorMessage="1" promptTitle="Energy Intensity" prompt="Please toggle between two measurements." sqref="AM8 R8:T8" xr:uid="{00000000-0002-0000-0000-00000D000000}"/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4931192AD47D4FB7BD262A713E6B89" ma:contentTypeVersion="0" ma:contentTypeDescription="Create a new document." ma:contentTypeScope="" ma:versionID="5fb393ab76619d5a9006d40066761d5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263784-2282-4B29-B19A-46A9F2D966D3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9829BA0-3B6B-417D-B944-803ADD48B6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DD3290-B0A0-4F0D-AFF2-0A16F213B6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GHG Reporting</vt:lpstr>
    </vt:vector>
  </TitlesOfParts>
  <Company>Niagara Region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 Greenhouse Gas Emissions Report</dc:title>
  <dc:creator>Perreault, Chantal</dc:creator>
  <cp:lastModifiedBy>Perreault, Chantal</cp:lastModifiedBy>
  <dcterms:created xsi:type="dcterms:W3CDTF">2021-08-26T15:45:07Z</dcterms:created>
  <dcterms:modified xsi:type="dcterms:W3CDTF">2023-08-28T13:47:22Z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0x010100284931192AD47D4FB7BD262A713E6B89</vt:lpwstr>
  </property>
</Properties>
</file>